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8.xml" ContentType="application/vnd.ms-office.chartsty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6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harts/colors8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theme/themeOverride8.xml" ContentType="application/vnd.openxmlformats-officedocument.themeOverride+xml"/>
  <Override PartName="/xl/charts/colors2.xml" ContentType="application/vnd.ms-office.chartcolorstyle+xml"/>
  <Override PartName="/xl/charts/colors3.xml" ContentType="application/vnd.ms-office.chartcolorstyle+xml"/>
  <Override PartName="/xl/pivotCache/pivotCacheRecords1.xml" ContentType="application/vnd.openxmlformats-officedocument.spreadsheetml.pivotCacheRecords+xml"/>
  <Override PartName="/xl/theme/themeOverride6.xml" ContentType="application/vnd.openxmlformats-officedocument.themeOverrid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0" yWindow="0" windowWidth="20610" windowHeight="11640" firstSheet="3" activeTab="7"/>
  </bookViews>
  <sheets>
    <sheet name="1ОиДинфоб (2)" sheetId="10" r:id="rId1"/>
    <sheet name="1ОиДинфоб" sheetId="1" r:id="rId2"/>
    <sheet name="2КомфУслНал" sheetId="4" r:id="rId3"/>
    <sheet name="2КомУслОц" sheetId="2" r:id="rId4"/>
    <sheet name="3УслДостИнвНал" sheetId="5" r:id="rId5"/>
    <sheet name="3УслДостИнвОц" sheetId="3" r:id="rId6"/>
    <sheet name="4ДобрВежл" sheetId="6" r:id="rId7"/>
    <sheet name="5УдовлУсл" sheetId="7" r:id="rId8"/>
    <sheet name="Интегр" sheetId="8" r:id="rId9"/>
    <sheet name="Лист2" sheetId="12" r:id="rId10"/>
  </sheets>
  <calcPr calcId="124519"/>
  <pivotCaches>
    <pivotCache cacheId="0" r:id="rId11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3"/>
  <c r="G207" i="8"/>
  <c r="G206"/>
  <c r="F205"/>
  <c r="G205"/>
  <c r="H205"/>
  <c r="I205"/>
  <c r="E205"/>
  <c r="E202"/>
  <c r="E204" s="1"/>
  <c r="F202"/>
  <c r="F204" s="1"/>
  <c r="G202"/>
  <c r="G204" s="1"/>
  <c r="H202"/>
  <c r="H204" s="1"/>
  <c r="I202"/>
  <c r="I204" s="1"/>
  <c r="D202"/>
  <c r="D204" s="1"/>
  <c r="Q100" i="10" l="1"/>
  <c r="R100" s="1"/>
  <c r="K100"/>
  <c r="L100" s="1"/>
  <c r="H100"/>
  <c r="I100" s="1"/>
  <c r="Q99"/>
  <c r="R99" s="1"/>
  <c r="L99"/>
  <c r="K99"/>
  <c r="H99"/>
  <c r="I99" s="1"/>
  <c r="S99" s="1"/>
  <c r="Q98"/>
  <c r="R98" s="1"/>
  <c r="K98"/>
  <c r="L98" s="1"/>
  <c r="H98"/>
  <c r="I98" s="1"/>
  <c r="Q97"/>
  <c r="R97" s="1"/>
  <c r="K97"/>
  <c r="L97" s="1"/>
  <c r="H97"/>
  <c r="I97" s="1"/>
  <c r="Q96"/>
  <c r="R96" s="1"/>
  <c r="L96"/>
  <c r="K96"/>
  <c r="H96"/>
  <c r="I96" s="1"/>
  <c r="Q95"/>
  <c r="R95" s="1"/>
  <c r="K95"/>
  <c r="L95" s="1"/>
  <c r="H95"/>
  <c r="I95" s="1"/>
  <c r="Q94"/>
  <c r="R94" s="1"/>
  <c r="K94"/>
  <c r="L94" s="1"/>
  <c r="I94"/>
  <c r="H94"/>
  <c r="R93"/>
  <c r="Q93"/>
  <c r="K93"/>
  <c r="L93" s="1"/>
  <c r="H93"/>
  <c r="I93" s="1"/>
  <c r="Q92"/>
  <c r="R92" s="1"/>
  <c r="K92"/>
  <c r="L92" s="1"/>
  <c r="H92"/>
  <c r="I92" s="1"/>
  <c r="Q91"/>
  <c r="R91" s="1"/>
  <c r="L91"/>
  <c r="K91"/>
  <c r="H91"/>
  <c r="I91" s="1"/>
  <c r="S91" s="1"/>
  <c r="Q90"/>
  <c r="R90" s="1"/>
  <c r="K90"/>
  <c r="L90" s="1"/>
  <c r="H90"/>
  <c r="I90" s="1"/>
  <c r="Q89"/>
  <c r="R89" s="1"/>
  <c r="K89"/>
  <c r="L89" s="1"/>
  <c r="H89"/>
  <c r="I89" s="1"/>
  <c r="Q88"/>
  <c r="R88" s="1"/>
  <c r="L88"/>
  <c r="K88"/>
  <c r="H88"/>
  <c r="I88" s="1"/>
  <c r="Q87"/>
  <c r="R87" s="1"/>
  <c r="K87"/>
  <c r="L87" s="1"/>
  <c r="H87"/>
  <c r="I87" s="1"/>
  <c r="Q86"/>
  <c r="R86" s="1"/>
  <c r="K86"/>
  <c r="L86" s="1"/>
  <c r="I86"/>
  <c r="H86"/>
  <c r="R85"/>
  <c r="Q85"/>
  <c r="K85"/>
  <c r="L85" s="1"/>
  <c r="H85"/>
  <c r="I85" s="1"/>
  <c r="Q84"/>
  <c r="R84" s="1"/>
  <c r="K84"/>
  <c r="L84" s="1"/>
  <c r="H84"/>
  <c r="I84" s="1"/>
  <c r="Q83"/>
  <c r="R83" s="1"/>
  <c r="K83"/>
  <c r="L83" s="1"/>
  <c r="H83"/>
  <c r="I83" s="1"/>
  <c r="R82"/>
  <c r="Q82"/>
  <c r="K82"/>
  <c r="L82" s="1"/>
  <c r="H82"/>
  <c r="I82" s="1"/>
  <c r="Q81"/>
  <c r="R81" s="1"/>
  <c r="K81"/>
  <c r="L81" s="1"/>
  <c r="I81"/>
  <c r="H81"/>
  <c r="Q80"/>
  <c r="R80" s="1"/>
  <c r="K80"/>
  <c r="L80" s="1"/>
  <c r="H80"/>
  <c r="I80" s="1"/>
  <c r="Q79"/>
  <c r="R79" s="1"/>
  <c r="K79"/>
  <c r="L79" s="1"/>
  <c r="H79"/>
  <c r="I79" s="1"/>
  <c r="S79" s="1"/>
  <c r="Q78"/>
  <c r="R78" s="1"/>
  <c r="K78"/>
  <c r="L78" s="1"/>
  <c r="H78"/>
  <c r="I78" s="1"/>
  <c r="S78" s="1"/>
  <c r="Q77"/>
  <c r="R77" s="1"/>
  <c r="K77"/>
  <c r="L77" s="1"/>
  <c r="H77"/>
  <c r="I77" s="1"/>
  <c r="Q76"/>
  <c r="R76" s="1"/>
  <c r="K76"/>
  <c r="L76" s="1"/>
  <c r="H76"/>
  <c r="I76" s="1"/>
  <c r="Q75"/>
  <c r="R75" s="1"/>
  <c r="K75"/>
  <c r="L75" s="1"/>
  <c r="H75"/>
  <c r="I75" s="1"/>
  <c r="R74"/>
  <c r="Q74"/>
  <c r="K74"/>
  <c r="L74" s="1"/>
  <c r="H74"/>
  <c r="I74" s="1"/>
  <c r="R73"/>
  <c r="Q73"/>
  <c r="K73"/>
  <c r="L73" s="1"/>
  <c r="H73"/>
  <c r="I73" s="1"/>
  <c r="Q72"/>
  <c r="R72" s="1"/>
  <c r="L72"/>
  <c r="K72"/>
  <c r="H72"/>
  <c r="I72" s="1"/>
  <c r="Q71"/>
  <c r="R71" s="1"/>
  <c r="K71"/>
  <c r="L71" s="1"/>
  <c r="H71"/>
  <c r="I71" s="1"/>
  <c r="Q70"/>
  <c r="R70" s="1"/>
  <c r="K70"/>
  <c r="L70" s="1"/>
  <c r="I70"/>
  <c r="H70"/>
  <c r="R69"/>
  <c r="Q69"/>
  <c r="K69"/>
  <c r="L69" s="1"/>
  <c r="H69"/>
  <c r="I69" s="1"/>
  <c r="Q68"/>
  <c r="R68" s="1"/>
  <c r="K68"/>
  <c r="L68" s="1"/>
  <c r="H68"/>
  <c r="I68" s="1"/>
  <c r="Q67"/>
  <c r="R67" s="1"/>
  <c r="L67"/>
  <c r="K67"/>
  <c r="H67"/>
  <c r="I67" s="1"/>
  <c r="S67" s="1"/>
  <c r="R66"/>
  <c r="Q66"/>
  <c r="K66"/>
  <c r="L66" s="1"/>
  <c r="H66"/>
  <c r="I66" s="1"/>
  <c r="S66" s="1"/>
  <c r="R65"/>
  <c r="Q65"/>
  <c r="K65"/>
  <c r="L65" s="1"/>
  <c r="H65"/>
  <c r="I65" s="1"/>
  <c r="Q64"/>
  <c r="R64" s="1"/>
  <c r="L64"/>
  <c r="K64"/>
  <c r="H64"/>
  <c r="I64" s="1"/>
  <c r="S64" s="1"/>
  <c r="Q63"/>
  <c r="R63" s="1"/>
  <c r="K63"/>
  <c r="L63" s="1"/>
  <c r="H63"/>
  <c r="I63" s="1"/>
  <c r="Q62"/>
  <c r="R62" s="1"/>
  <c r="K62"/>
  <c r="L62" s="1"/>
  <c r="I62"/>
  <c r="H62"/>
  <c r="R61"/>
  <c r="Q61"/>
  <c r="K61"/>
  <c r="L61" s="1"/>
  <c r="H61"/>
  <c r="I61" s="1"/>
  <c r="Q60"/>
  <c r="R60" s="1"/>
  <c r="K60"/>
  <c r="L60" s="1"/>
  <c r="H60"/>
  <c r="I60" s="1"/>
  <c r="S60" s="1"/>
  <c r="Q59"/>
  <c r="R59" s="1"/>
  <c r="L59"/>
  <c r="K59"/>
  <c r="H59"/>
  <c r="I59" s="1"/>
  <c r="S59" s="1"/>
  <c r="Q58"/>
  <c r="R58" s="1"/>
  <c r="K58"/>
  <c r="L58" s="1"/>
  <c r="H58"/>
  <c r="I58" s="1"/>
  <c r="Q57"/>
  <c r="R57" s="1"/>
  <c r="K57"/>
  <c r="L57" s="1"/>
  <c r="I57"/>
  <c r="H57"/>
  <c r="Q56"/>
  <c r="R56" s="1"/>
  <c r="K56"/>
  <c r="L56" s="1"/>
  <c r="H56"/>
  <c r="I56" s="1"/>
  <c r="Q55"/>
  <c r="R55" s="1"/>
  <c r="K55"/>
  <c r="L55" s="1"/>
  <c r="H55"/>
  <c r="I55" s="1"/>
  <c r="Q54"/>
  <c r="R54" s="1"/>
  <c r="K54"/>
  <c r="L54" s="1"/>
  <c r="I54"/>
  <c r="H54"/>
  <c r="R53"/>
  <c r="Q53"/>
  <c r="K53"/>
  <c r="L53" s="1"/>
  <c r="H53"/>
  <c r="I53" s="1"/>
  <c r="Q52"/>
  <c r="R52" s="1"/>
  <c r="K52"/>
  <c r="L52" s="1"/>
  <c r="H52"/>
  <c r="I52" s="1"/>
  <c r="S52" s="1"/>
  <c r="Q51"/>
  <c r="R51" s="1"/>
  <c r="L51"/>
  <c r="K51"/>
  <c r="H51"/>
  <c r="I51" s="1"/>
  <c r="S51" s="1"/>
  <c r="Q50"/>
  <c r="R50" s="1"/>
  <c r="K50"/>
  <c r="L50" s="1"/>
  <c r="H50"/>
  <c r="I50" s="1"/>
  <c r="Q49"/>
  <c r="R49" s="1"/>
  <c r="K49"/>
  <c r="L49" s="1"/>
  <c r="H49"/>
  <c r="I49" s="1"/>
  <c r="Q48"/>
  <c r="R48" s="1"/>
  <c r="L48"/>
  <c r="K48"/>
  <c r="H48"/>
  <c r="I48" s="1"/>
  <c r="Q47"/>
  <c r="R47" s="1"/>
  <c r="L47"/>
  <c r="K47"/>
  <c r="H47"/>
  <c r="I47" s="1"/>
  <c r="Q46"/>
  <c r="R46" s="1"/>
  <c r="K46"/>
  <c r="L46" s="1"/>
  <c r="H46"/>
  <c r="I46" s="1"/>
  <c r="Q45"/>
  <c r="R45" s="1"/>
  <c r="K45"/>
  <c r="L45" s="1"/>
  <c r="H45"/>
  <c r="I45" s="1"/>
  <c r="Q44"/>
  <c r="R44" s="1"/>
  <c r="K44"/>
  <c r="L44" s="1"/>
  <c r="H44"/>
  <c r="I44" s="1"/>
  <c r="Q43"/>
  <c r="R43" s="1"/>
  <c r="K43"/>
  <c r="L43" s="1"/>
  <c r="H43"/>
  <c r="I43" s="1"/>
  <c r="R42"/>
  <c r="Q42"/>
  <c r="K42"/>
  <c r="L42" s="1"/>
  <c r="H42"/>
  <c r="I42" s="1"/>
  <c r="Q41"/>
  <c r="R41" s="1"/>
  <c r="K41"/>
  <c r="L41" s="1"/>
  <c r="I41"/>
  <c r="H41"/>
  <c r="Q40"/>
  <c r="R40" s="1"/>
  <c r="K40"/>
  <c r="L40" s="1"/>
  <c r="H40"/>
  <c r="I40" s="1"/>
  <c r="Q39"/>
  <c r="R39" s="1"/>
  <c r="K39"/>
  <c r="L39" s="1"/>
  <c r="H39"/>
  <c r="I39" s="1"/>
  <c r="Q38"/>
  <c r="R38" s="1"/>
  <c r="K38"/>
  <c r="L38" s="1"/>
  <c r="I38"/>
  <c r="S38" s="1"/>
  <c r="H38"/>
  <c r="R37"/>
  <c r="Q37"/>
  <c r="K37"/>
  <c r="L37" s="1"/>
  <c r="H37"/>
  <c r="I37" s="1"/>
  <c r="S37" s="1"/>
  <c r="Q36"/>
  <c r="R36" s="1"/>
  <c r="K36"/>
  <c r="L36" s="1"/>
  <c r="H36"/>
  <c r="I36" s="1"/>
  <c r="Q35"/>
  <c r="R35" s="1"/>
  <c r="K35"/>
  <c r="L35" s="1"/>
  <c r="H35"/>
  <c r="I35" s="1"/>
  <c r="R34"/>
  <c r="Q34"/>
  <c r="K34"/>
  <c r="L34" s="1"/>
  <c r="H34"/>
  <c r="I34" s="1"/>
  <c r="Q33"/>
  <c r="R33" s="1"/>
  <c r="K33"/>
  <c r="L33" s="1"/>
  <c r="I33"/>
  <c r="H33"/>
  <c r="Q32"/>
  <c r="R32" s="1"/>
  <c r="K32"/>
  <c r="L32" s="1"/>
  <c r="H32"/>
  <c r="I32" s="1"/>
  <c r="Q31"/>
  <c r="R31" s="1"/>
  <c r="K31"/>
  <c r="L31" s="1"/>
  <c r="H31"/>
  <c r="I31" s="1"/>
  <c r="Q30"/>
  <c r="R30" s="1"/>
  <c r="K30"/>
  <c r="L30" s="1"/>
  <c r="H30"/>
  <c r="I30" s="1"/>
  <c r="S30" s="1"/>
  <c r="Q29"/>
  <c r="R29" s="1"/>
  <c r="K29"/>
  <c r="L29" s="1"/>
  <c r="I29"/>
  <c r="H29"/>
  <c r="Q28"/>
  <c r="R28" s="1"/>
  <c r="K28"/>
  <c r="L28" s="1"/>
  <c r="H28"/>
  <c r="I28" s="1"/>
  <c r="S28" s="1"/>
  <c r="Q27"/>
  <c r="R27" s="1"/>
  <c r="K27"/>
  <c r="L27" s="1"/>
  <c r="H27"/>
  <c r="I27" s="1"/>
  <c r="S27" s="1"/>
  <c r="R26"/>
  <c r="Q26"/>
  <c r="K26"/>
  <c r="L26" s="1"/>
  <c r="H26"/>
  <c r="I26" s="1"/>
  <c r="Q25"/>
  <c r="R25" s="1"/>
  <c r="K25"/>
  <c r="L25" s="1"/>
  <c r="I25"/>
  <c r="H25"/>
  <c r="Q24"/>
  <c r="R24" s="1"/>
  <c r="K24"/>
  <c r="L24" s="1"/>
  <c r="H24"/>
  <c r="I24" s="1"/>
  <c r="Q23"/>
  <c r="R23" s="1"/>
  <c r="K23"/>
  <c r="L23" s="1"/>
  <c r="H23"/>
  <c r="I23" s="1"/>
  <c r="Q22"/>
  <c r="R22" s="1"/>
  <c r="K22"/>
  <c r="L22" s="1"/>
  <c r="H22"/>
  <c r="I22" s="1"/>
  <c r="Q21"/>
  <c r="R21" s="1"/>
  <c r="K21"/>
  <c r="L21" s="1"/>
  <c r="H21"/>
  <c r="I21" s="1"/>
  <c r="Q20"/>
  <c r="R20" s="1"/>
  <c r="K20"/>
  <c r="L20" s="1"/>
  <c r="H20"/>
  <c r="I20" s="1"/>
  <c r="Q19"/>
  <c r="R19" s="1"/>
  <c r="K19"/>
  <c r="L19" s="1"/>
  <c r="H19"/>
  <c r="I19" s="1"/>
  <c r="R18"/>
  <c r="Q18"/>
  <c r="K18"/>
  <c r="L18" s="1"/>
  <c r="S18" s="1"/>
  <c r="H18"/>
  <c r="I18" s="1"/>
  <c r="Q17"/>
  <c r="R17" s="1"/>
  <c r="K17"/>
  <c r="L17" s="1"/>
  <c r="I17"/>
  <c r="H17"/>
  <c r="Q16"/>
  <c r="R16" s="1"/>
  <c r="K16"/>
  <c r="L16" s="1"/>
  <c r="H16"/>
  <c r="I16" s="1"/>
  <c r="Q15"/>
  <c r="R15" s="1"/>
  <c r="K15"/>
  <c r="L15" s="1"/>
  <c r="H15"/>
  <c r="I15" s="1"/>
  <c r="Q14"/>
  <c r="R14" s="1"/>
  <c r="K14"/>
  <c r="L14" s="1"/>
  <c r="I14"/>
  <c r="H14"/>
  <c r="R13"/>
  <c r="Q13"/>
  <c r="K13"/>
  <c r="L13" s="1"/>
  <c r="H13"/>
  <c r="I13" s="1"/>
  <c r="Q12"/>
  <c r="R12" s="1"/>
  <c r="K12"/>
  <c r="L12" s="1"/>
  <c r="H12"/>
  <c r="I12" s="1"/>
  <c r="S12" s="1"/>
  <c r="Q11"/>
  <c r="R11" s="1"/>
  <c r="L11"/>
  <c r="K11"/>
  <c r="H11"/>
  <c r="I11" s="1"/>
  <c r="Q10"/>
  <c r="R10" s="1"/>
  <c r="K10"/>
  <c r="L10" s="1"/>
  <c r="H10"/>
  <c r="I10" s="1"/>
  <c r="Q9"/>
  <c r="R9" s="1"/>
  <c r="K9"/>
  <c r="L9" s="1"/>
  <c r="I9"/>
  <c r="H9"/>
  <c r="Q8"/>
  <c r="R8" s="1"/>
  <c r="K8"/>
  <c r="L8" s="1"/>
  <c r="H8"/>
  <c r="I8" s="1"/>
  <c r="Q7"/>
  <c r="R7" s="1"/>
  <c r="K7"/>
  <c r="L7" s="1"/>
  <c r="H7"/>
  <c r="I7" s="1"/>
  <c r="Q6"/>
  <c r="R6" s="1"/>
  <c r="K6"/>
  <c r="L6" s="1"/>
  <c r="H6"/>
  <c r="I6" s="1"/>
  <c r="S6" s="1"/>
  <c r="Q5"/>
  <c r="R5" s="1"/>
  <c r="K5"/>
  <c r="L5" s="1"/>
  <c r="H5"/>
  <c r="I5" s="1"/>
  <c r="S4"/>
  <c r="S83" l="1"/>
  <c r="S5"/>
  <c r="S10"/>
  <c r="S21"/>
  <c r="S26"/>
  <c r="S29"/>
  <c r="S35"/>
  <c r="S45"/>
  <c r="S50"/>
  <c r="S58"/>
  <c r="S77"/>
  <c r="S89"/>
  <c r="S11"/>
  <c r="S13"/>
  <c r="S16"/>
  <c r="S19"/>
  <c r="S34"/>
  <c r="S42"/>
  <c r="S43"/>
  <c r="S53"/>
  <c r="S56"/>
  <c r="S61"/>
  <c r="S69"/>
  <c r="S75"/>
  <c r="S76"/>
  <c r="S81"/>
  <c r="S93"/>
  <c r="S41"/>
  <c r="S47"/>
  <c r="S54"/>
  <c r="S65"/>
  <c r="S95"/>
  <c r="S7"/>
  <c r="S14"/>
  <c r="S25"/>
  <c r="S36"/>
  <c r="S40"/>
  <c r="S71"/>
  <c r="S85"/>
  <c r="S87"/>
  <c r="S97"/>
  <c r="S31"/>
  <c r="S20"/>
  <c r="S55"/>
  <c r="S62"/>
  <c r="S73"/>
  <c r="S96"/>
  <c r="S98"/>
  <c r="S23"/>
  <c r="S49"/>
  <c r="S9"/>
  <c r="S24"/>
  <c r="S15"/>
  <c r="S22"/>
  <c r="S33"/>
  <c r="S44"/>
  <c r="S48"/>
  <c r="S88"/>
  <c r="S90"/>
  <c r="S100"/>
  <c r="S17"/>
  <c r="S8"/>
  <c r="S39"/>
  <c r="S46"/>
  <c r="S57"/>
  <c r="S68"/>
  <c r="S72"/>
  <c r="S80"/>
  <c r="S82"/>
  <c r="S92"/>
  <c r="S94"/>
  <c r="S32"/>
  <c r="S63"/>
  <c r="S70"/>
  <c r="S74"/>
  <c r="S84"/>
  <c r="S86"/>
  <c r="F7" i="8" l="1"/>
  <c r="F51"/>
  <c r="F78"/>
  <c r="F69"/>
  <c r="F66"/>
  <c r="F47"/>
  <c r="F70"/>
  <c r="F82"/>
  <c r="F36"/>
  <c r="F54"/>
  <c r="F55"/>
  <c r="F74"/>
  <c r="F89"/>
  <c r="F39"/>
  <c r="F8"/>
  <c r="F29"/>
  <c r="F58"/>
  <c r="F56"/>
  <c r="F92"/>
  <c r="F80"/>
  <c r="F44"/>
  <c r="F88"/>
  <c r="F23"/>
  <c r="F52"/>
  <c r="F59"/>
  <c r="F45"/>
  <c r="F57"/>
  <c r="F50"/>
  <c r="F68"/>
  <c r="F94"/>
  <c r="F38"/>
  <c r="F18"/>
  <c r="F98"/>
  <c r="F20"/>
  <c r="F17"/>
  <c r="F85"/>
  <c r="F22"/>
  <c r="F100"/>
  <c r="F83"/>
  <c r="F64"/>
  <c r="F96"/>
  <c r="F48"/>
  <c r="F19"/>
  <c r="F11"/>
  <c r="F75"/>
  <c r="F24"/>
  <c r="F35"/>
  <c r="F27"/>
  <c r="F84"/>
  <c r="F79"/>
  <c r="F99"/>
  <c r="F26"/>
  <c r="F42"/>
  <c r="F41"/>
  <c r="F67"/>
  <c r="F73"/>
  <c r="F95"/>
  <c r="F30"/>
  <c r="F33"/>
  <c r="F40"/>
  <c r="F49"/>
  <c r="F63"/>
  <c r="F6"/>
  <c r="F76"/>
  <c r="F61"/>
  <c r="F86"/>
  <c r="F97"/>
  <c r="F37"/>
  <c r="F53"/>
  <c r="F10"/>
  <c r="F90"/>
  <c r="F60"/>
  <c r="F43"/>
  <c r="F21"/>
  <c r="F31"/>
  <c r="F72"/>
  <c r="F81"/>
  <c r="F25"/>
  <c r="F62"/>
  <c r="F91"/>
  <c r="F87"/>
  <c r="F71"/>
  <c r="F93"/>
  <c r="F77"/>
  <c r="F65"/>
  <c r="F46"/>
  <c r="F16"/>
  <c r="F28"/>
  <c r="F9"/>
  <c r="F13"/>
  <c r="E7"/>
  <c r="E51"/>
  <c r="E78"/>
  <c r="E69"/>
  <c r="E66"/>
  <c r="E47"/>
  <c r="E70"/>
  <c r="E82"/>
  <c r="E36"/>
  <c r="E54"/>
  <c r="E55"/>
  <c r="E74"/>
  <c r="E89"/>
  <c r="E39"/>
  <c r="E8"/>
  <c r="E29"/>
  <c r="E58"/>
  <c r="E56"/>
  <c r="E92"/>
  <c r="E80"/>
  <c r="E44"/>
  <c r="E88"/>
  <c r="E23"/>
  <c r="E52"/>
  <c r="E59"/>
  <c r="E45"/>
  <c r="E57"/>
  <c r="E50"/>
  <c r="E68"/>
  <c r="E94"/>
  <c r="E38"/>
  <c r="E18"/>
  <c r="E98"/>
  <c r="E20"/>
  <c r="E17"/>
  <c r="E85"/>
  <c r="E22"/>
  <c r="E100"/>
  <c r="E83"/>
  <c r="E64"/>
  <c r="E96"/>
  <c r="E48"/>
  <c r="E19"/>
  <c r="E11"/>
  <c r="E75"/>
  <c r="E24"/>
  <c r="E35"/>
  <c r="E27"/>
  <c r="E84"/>
  <c r="E79"/>
  <c r="E99"/>
  <c r="E26"/>
  <c r="E42"/>
  <c r="E41"/>
  <c r="E67"/>
  <c r="E73"/>
  <c r="E95"/>
  <c r="E30"/>
  <c r="E33"/>
  <c r="E40"/>
  <c r="E49"/>
  <c r="E63"/>
  <c r="E6"/>
  <c r="E76"/>
  <c r="E61"/>
  <c r="E86"/>
  <c r="E97"/>
  <c r="E37"/>
  <c r="E53"/>
  <c r="E10"/>
  <c r="E90"/>
  <c r="E60"/>
  <c r="E43"/>
  <c r="E21"/>
  <c r="E31"/>
  <c r="E72"/>
  <c r="E81"/>
  <c r="E25"/>
  <c r="E62"/>
  <c r="E91"/>
  <c r="E87"/>
  <c r="E71"/>
  <c r="E93"/>
  <c r="E77"/>
  <c r="E65"/>
  <c r="E46"/>
  <c r="E16"/>
  <c r="E28"/>
  <c r="E9"/>
  <c r="E13"/>
  <c r="I4" i="3" l="1"/>
  <c r="E4"/>
  <c r="F4" s="1"/>
  <c r="E5" i="2"/>
  <c r="K9" i="4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L7" i="8" l="1"/>
  <c r="M7"/>
  <c r="L51"/>
  <c r="M51"/>
  <c r="L78"/>
  <c r="M78"/>
  <c r="L69"/>
  <c r="M69"/>
  <c r="L66"/>
  <c r="M66"/>
  <c r="L47"/>
  <c r="M47"/>
  <c r="L70"/>
  <c r="M70"/>
  <c r="L82"/>
  <c r="M82"/>
  <c r="L36"/>
  <c r="M36"/>
  <c r="L54"/>
  <c r="M54"/>
  <c r="L55"/>
  <c r="M55"/>
  <c r="L74"/>
  <c r="M74"/>
  <c r="L89"/>
  <c r="M89"/>
  <c r="L39"/>
  <c r="M39"/>
  <c r="L8"/>
  <c r="M8"/>
  <c r="L29"/>
  <c r="M29"/>
  <c r="L58"/>
  <c r="M58"/>
  <c r="L56"/>
  <c r="M56"/>
  <c r="L92"/>
  <c r="M92"/>
  <c r="L80"/>
  <c r="M80"/>
  <c r="L44"/>
  <c r="M44"/>
  <c r="L88"/>
  <c r="M88"/>
  <c r="L23"/>
  <c r="M23"/>
  <c r="L52"/>
  <c r="M52"/>
  <c r="L59"/>
  <c r="M59"/>
  <c r="L45"/>
  <c r="M45"/>
  <c r="L57"/>
  <c r="M57"/>
  <c r="L50"/>
  <c r="M50"/>
  <c r="L68"/>
  <c r="M68"/>
  <c r="L94"/>
  <c r="M94"/>
  <c r="L38"/>
  <c r="M38"/>
  <c r="L18"/>
  <c r="M18"/>
  <c r="L98"/>
  <c r="M98"/>
  <c r="L20"/>
  <c r="M20"/>
  <c r="L17"/>
  <c r="M17"/>
  <c r="L85"/>
  <c r="M85"/>
  <c r="L22"/>
  <c r="M22"/>
  <c r="L100"/>
  <c r="M100"/>
  <c r="L83"/>
  <c r="M83"/>
  <c r="L64"/>
  <c r="M64"/>
  <c r="L96"/>
  <c r="M96"/>
  <c r="L48"/>
  <c r="M48"/>
  <c r="L19"/>
  <c r="M19"/>
  <c r="L11"/>
  <c r="M11"/>
  <c r="L75"/>
  <c r="M75"/>
  <c r="L24"/>
  <c r="M24"/>
  <c r="L35"/>
  <c r="M35"/>
  <c r="L27"/>
  <c r="M27"/>
  <c r="L84"/>
  <c r="M84"/>
  <c r="L79"/>
  <c r="M79"/>
  <c r="L99"/>
  <c r="M99"/>
  <c r="L26"/>
  <c r="M26"/>
  <c r="L42"/>
  <c r="M42"/>
  <c r="L41"/>
  <c r="M41"/>
  <c r="L67"/>
  <c r="M67"/>
  <c r="L73"/>
  <c r="M73"/>
  <c r="L95"/>
  <c r="M95"/>
  <c r="L30"/>
  <c r="M30"/>
  <c r="L33"/>
  <c r="M33"/>
  <c r="L40"/>
  <c r="M40"/>
  <c r="L49"/>
  <c r="M49"/>
  <c r="L63"/>
  <c r="M63"/>
  <c r="L6"/>
  <c r="M6"/>
  <c r="L76"/>
  <c r="M76"/>
  <c r="L61"/>
  <c r="M61"/>
  <c r="L86"/>
  <c r="M86"/>
  <c r="L97"/>
  <c r="M97"/>
  <c r="L37"/>
  <c r="M37"/>
  <c r="L53"/>
  <c r="M53"/>
  <c r="L10"/>
  <c r="M10"/>
  <c r="L90"/>
  <c r="M90"/>
  <c r="L60"/>
  <c r="M60"/>
  <c r="L43"/>
  <c r="M43"/>
  <c r="L21"/>
  <c r="M21"/>
  <c r="L31"/>
  <c r="M31"/>
  <c r="L72"/>
  <c r="M72"/>
  <c r="L81"/>
  <c r="M81"/>
  <c r="L25"/>
  <c r="M25"/>
  <c r="L62"/>
  <c r="M62"/>
  <c r="L91"/>
  <c r="M91"/>
  <c r="L87"/>
  <c r="M87"/>
  <c r="L71"/>
  <c r="M71"/>
  <c r="L93"/>
  <c r="M93"/>
  <c r="L77"/>
  <c r="M77"/>
  <c r="L65"/>
  <c r="M65"/>
  <c r="L46"/>
  <c r="M46"/>
  <c r="L16"/>
  <c r="M16"/>
  <c r="L28"/>
  <c r="M28"/>
  <c r="L9"/>
  <c r="M9"/>
  <c r="L13"/>
  <c r="M13"/>
  <c r="I7"/>
  <c r="I51"/>
  <c r="I78"/>
  <c r="I69"/>
  <c r="I66"/>
  <c r="I47"/>
  <c r="I70"/>
  <c r="I82"/>
  <c r="I36"/>
  <c r="I54"/>
  <c r="I55"/>
  <c r="I74"/>
  <c r="I89"/>
  <c r="I39"/>
  <c r="I8"/>
  <c r="I29"/>
  <c r="I58"/>
  <c r="I56"/>
  <c r="I92"/>
  <c r="I80"/>
  <c r="I44"/>
  <c r="I88"/>
  <c r="I23"/>
  <c r="I52"/>
  <c r="I59"/>
  <c r="I45"/>
  <c r="I57"/>
  <c r="I50"/>
  <c r="I68"/>
  <c r="I94"/>
  <c r="I38"/>
  <c r="I18"/>
  <c r="I98"/>
  <c r="I20"/>
  <c r="I17"/>
  <c r="I85"/>
  <c r="I22"/>
  <c r="I100"/>
  <c r="I83"/>
  <c r="I64"/>
  <c r="I96"/>
  <c r="I48"/>
  <c r="I19"/>
  <c r="I11"/>
  <c r="I75"/>
  <c r="I24"/>
  <c r="I35"/>
  <c r="I27"/>
  <c r="I84"/>
  <c r="I79"/>
  <c r="I99"/>
  <c r="I26"/>
  <c r="I42"/>
  <c r="I41"/>
  <c r="I67"/>
  <c r="I73"/>
  <c r="I95"/>
  <c r="I30"/>
  <c r="I33"/>
  <c r="I40"/>
  <c r="I49"/>
  <c r="I63"/>
  <c r="I6"/>
  <c r="I76"/>
  <c r="I61"/>
  <c r="I86"/>
  <c r="I97"/>
  <c r="I37"/>
  <c r="I53"/>
  <c r="I10"/>
  <c r="I90"/>
  <c r="I60"/>
  <c r="I43"/>
  <c r="I21"/>
  <c r="I31"/>
  <c r="I72"/>
  <c r="I81"/>
  <c r="I25"/>
  <c r="I62"/>
  <c r="I91"/>
  <c r="I87"/>
  <c r="I71"/>
  <c r="I93"/>
  <c r="I77"/>
  <c r="I65"/>
  <c r="I46"/>
  <c r="I16"/>
  <c r="I28"/>
  <c r="I9"/>
  <c r="I13"/>
  <c r="G7"/>
  <c r="H7" s="1"/>
  <c r="G51"/>
  <c r="H51" s="1"/>
  <c r="G78"/>
  <c r="H78" s="1"/>
  <c r="G69"/>
  <c r="H69" s="1"/>
  <c r="G66"/>
  <c r="H66" s="1"/>
  <c r="G47"/>
  <c r="H47" s="1"/>
  <c r="G70"/>
  <c r="H70" s="1"/>
  <c r="G82"/>
  <c r="H82" s="1"/>
  <c r="G36"/>
  <c r="H36" s="1"/>
  <c r="G54"/>
  <c r="H54" s="1"/>
  <c r="G55"/>
  <c r="H55" s="1"/>
  <c r="G74"/>
  <c r="H74" s="1"/>
  <c r="G89"/>
  <c r="H89" s="1"/>
  <c r="G39"/>
  <c r="H39" s="1"/>
  <c r="G8"/>
  <c r="H8" s="1"/>
  <c r="G29"/>
  <c r="H29" s="1"/>
  <c r="G58"/>
  <c r="H58" s="1"/>
  <c r="G56"/>
  <c r="H56" s="1"/>
  <c r="G92"/>
  <c r="H92" s="1"/>
  <c r="G80"/>
  <c r="H80" s="1"/>
  <c r="G44"/>
  <c r="H44" s="1"/>
  <c r="G88"/>
  <c r="H88" s="1"/>
  <c r="G23"/>
  <c r="H23" s="1"/>
  <c r="G52"/>
  <c r="H52" s="1"/>
  <c r="G59"/>
  <c r="H59" s="1"/>
  <c r="G45"/>
  <c r="H45" s="1"/>
  <c r="G57"/>
  <c r="H57" s="1"/>
  <c r="G50"/>
  <c r="H50" s="1"/>
  <c r="G68"/>
  <c r="H68" s="1"/>
  <c r="G94"/>
  <c r="H94" s="1"/>
  <c r="G38"/>
  <c r="H38" s="1"/>
  <c r="G18"/>
  <c r="H18" s="1"/>
  <c r="G98"/>
  <c r="H98" s="1"/>
  <c r="G20"/>
  <c r="H20" s="1"/>
  <c r="G17"/>
  <c r="H17" s="1"/>
  <c r="G85"/>
  <c r="H85" s="1"/>
  <c r="G22"/>
  <c r="H22" s="1"/>
  <c r="G100"/>
  <c r="H100" s="1"/>
  <c r="G83"/>
  <c r="H83" s="1"/>
  <c r="G64"/>
  <c r="H64" s="1"/>
  <c r="G96"/>
  <c r="H96" s="1"/>
  <c r="G48"/>
  <c r="H48" s="1"/>
  <c r="G19"/>
  <c r="H19" s="1"/>
  <c r="G11"/>
  <c r="H11" s="1"/>
  <c r="G75"/>
  <c r="H75" s="1"/>
  <c r="G24"/>
  <c r="H24" s="1"/>
  <c r="G35"/>
  <c r="H35" s="1"/>
  <c r="G27"/>
  <c r="H27" s="1"/>
  <c r="G84"/>
  <c r="H84" s="1"/>
  <c r="G79"/>
  <c r="H79" s="1"/>
  <c r="G99"/>
  <c r="H99" s="1"/>
  <c r="G26"/>
  <c r="H26" s="1"/>
  <c r="G42"/>
  <c r="H42" s="1"/>
  <c r="G41"/>
  <c r="H41" s="1"/>
  <c r="G67"/>
  <c r="H67" s="1"/>
  <c r="G73"/>
  <c r="H73" s="1"/>
  <c r="G95"/>
  <c r="H95" s="1"/>
  <c r="G30"/>
  <c r="H30" s="1"/>
  <c r="G33"/>
  <c r="H33" s="1"/>
  <c r="G40"/>
  <c r="H40" s="1"/>
  <c r="G49"/>
  <c r="H49" s="1"/>
  <c r="G63"/>
  <c r="H63" s="1"/>
  <c r="G6"/>
  <c r="H6" s="1"/>
  <c r="G76"/>
  <c r="H76" s="1"/>
  <c r="G61"/>
  <c r="H61" s="1"/>
  <c r="G86"/>
  <c r="H86" s="1"/>
  <c r="G97"/>
  <c r="H97" s="1"/>
  <c r="G37"/>
  <c r="H37" s="1"/>
  <c r="G53"/>
  <c r="H53" s="1"/>
  <c r="G10"/>
  <c r="H10" s="1"/>
  <c r="G90"/>
  <c r="H90" s="1"/>
  <c r="G60"/>
  <c r="H60" s="1"/>
  <c r="G43"/>
  <c r="H43" s="1"/>
  <c r="G21"/>
  <c r="H21" s="1"/>
  <c r="G31"/>
  <c r="H31" s="1"/>
  <c r="G72"/>
  <c r="H72" s="1"/>
  <c r="G81"/>
  <c r="H81" s="1"/>
  <c r="G25"/>
  <c r="H25" s="1"/>
  <c r="G62"/>
  <c r="H62" s="1"/>
  <c r="G91"/>
  <c r="H91" s="1"/>
  <c r="G87"/>
  <c r="H87" s="1"/>
  <c r="G71"/>
  <c r="H71" s="1"/>
  <c r="G93"/>
  <c r="H93" s="1"/>
  <c r="G77"/>
  <c r="H77" s="1"/>
  <c r="G65"/>
  <c r="H65" s="1"/>
  <c r="G46"/>
  <c r="H46" s="1"/>
  <c r="G16"/>
  <c r="H16" s="1"/>
  <c r="G28"/>
  <c r="H28" s="1"/>
  <c r="G9"/>
  <c r="H9" s="1"/>
  <c r="G13"/>
  <c r="H13" s="1"/>
  <c r="V7"/>
  <c r="V51"/>
  <c r="V78"/>
  <c r="V69"/>
  <c r="V66"/>
  <c r="V70"/>
  <c r="V82"/>
  <c r="V36"/>
  <c r="V54"/>
  <c r="V55"/>
  <c r="V74"/>
  <c r="V89"/>
  <c r="V8"/>
  <c r="V29"/>
  <c r="V58"/>
  <c r="V56"/>
  <c r="V92"/>
  <c r="V80"/>
  <c r="V44"/>
  <c r="V23"/>
  <c r="V52"/>
  <c r="V59"/>
  <c r="V45"/>
  <c r="V57"/>
  <c r="V50"/>
  <c r="V68"/>
  <c r="V38"/>
  <c r="V18"/>
  <c r="V20"/>
  <c r="V17"/>
  <c r="V85"/>
  <c r="V22"/>
  <c r="V83"/>
  <c r="V64"/>
  <c r="O4" i="7"/>
  <c r="V48" i="8"/>
  <c r="V19"/>
  <c r="V11"/>
  <c r="V75"/>
  <c r="V35"/>
  <c r="V27"/>
  <c r="V79"/>
  <c r="V99"/>
  <c r="V26"/>
  <c r="V42"/>
  <c r="V67"/>
  <c r="V73"/>
  <c r="V30"/>
  <c r="V33"/>
  <c r="V40"/>
  <c r="V49"/>
  <c r="V6"/>
  <c r="V76"/>
  <c r="V86"/>
  <c r="V97"/>
  <c r="V37"/>
  <c r="V53"/>
  <c r="V90"/>
  <c r="V60"/>
  <c r="V21"/>
  <c r="V31"/>
  <c r="V72"/>
  <c r="V81"/>
  <c r="V62"/>
  <c r="V91"/>
  <c r="V71"/>
  <c r="V93"/>
  <c r="V77"/>
  <c r="V65"/>
  <c r="V16"/>
  <c r="V28"/>
  <c r="V9"/>
  <c r="V13"/>
  <c r="U7"/>
  <c r="U51"/>
  <c r="U78"/>
  <c r="U69"/>
  <c r="U66"/>
  <c r="U47"/>
  <c r="U70"/>
  <c r="U82"/>
  <c r="U36"/>
  <c r="U54"/>
  <c r="U55"/>
  <c r="U74"/>
  <c r="U89"/>
  <c r="U39"/>
  <c r="U8"/>
  <c r="U29"/>
  <c r="U58"/>
  <c r="U56"/>
  <c r="U92"/>
  <c r="U80"/>
  <c r="U44"/>
  <c r="U88"/>
  <c r="U23"/>
  <c r="U52"/>
  <c r="U59"/>
  <c r="U45"/>
  <c r="U57"/>
  <c r="U50"/>
  <c r="U68"/>
  <c r="U94"/>
  <c r="U38"/>
  <c r="U18"/>
  <c r="U98"/>
  <c r="U20"/>
  <c r="U17"/>
  <c r="U85"/>
  <c r="U22"/>
  <c r="U100"/>
  <c r="U83"/>
  <c r="U64"/>
  <c r="K4" i="7"/>
  <c r="L4" s="1"/>
  <c r="U96" i="8" s="1"/>
  <c r="U48"/>
  <c r="U19"/>
  <c r="U11"/>
  <c r="U75"/>
  <c r="U24"/>
  <c r="U35"/>
  <c r="U27"/>
  <c r="U84"/>
  <c r="U79"/>
  <c r="U99"/>
  <c r="U26"/>
  <c r="U42"/>
  <c r="U41"/>
  <c r="U67"/>
  <c r="U73"/>
  <c r="U95"/>
  <c r="U30"/>
  <c r="U33"/>
  <c r="U40"/>
  <c r="U49"/>
  <c r="U63"/>
  <c r="U6"/>
  <c r="U76"/>
  <c r="U61"/>
  <c r="U86"/>
  <c r="U97"/>
  <c r="U37"/>
  <c r="U53"/>
  <c r="U10"/>
  <c r="U90"/>
  <c r="U60"/>
  <c r="U43"/>
  <c r="U21"/>
  <c r="U31"/>
  <c r="U72"/>
  <c r="U81"/>
  <c r="U25"/>
  <c r="U62"/>
  <c r="U91"/>
  <c r="U87"/>
  <c r="U71"/>
  <c r="U93"/>
  <c r="U77"/>
  <c r="U65"/>
  <c r="U46"/>
  <c r="U16"/>
  <c r="U28"/>
  <c r="U9"/>
  <c r="U13"/>
  <c r="T7"/>
  <c r="T51"/>
  <c r="T78"/>
  <c r="T69"/>
  <c r="T66"/>
  <c r="T47"/>
  <c r="T70"/>
  <c r="T82"/>
  <c r="T36"/>
  <c r="T54"/>
  <c r="T55"/>
  <c r="T74"/>
  <c r="T89"/>
  <c r="T39"/>
  <c r="T8"/>
  <c r="T29"/>
  <c r="T58"/>
  <c r="T56"/>
  <c r="T92"/>
  <c r="T80"/>
  <c r="T44"/>
  <c r="T88"/>
  <c r="T23"/>
  <c r="T52"/>
  <c r="T59"/>
  <c r="T45"/>
  <c r="T57"/>
  <c r="T50"/>
  <c r="T68"/>
  <c r="T94"/>
  <c r="T38"/>
  <c r="T18"/>
  <c r="T98"/>
  <c r="T20"/>
  <c r="T17"/>
  <c r="T85"/>
  <c r="T22"/>
  <c r="T100"/>
  <c r="T83"/>
  <c r="T64"/>
  <c r="G4" i="7"/>
  <c r="H4" s="1"/>
  <c r="T96" i="8" s="1"/>
  <c r="T48"/>
  <c r="T19"/>
  <c r="T11"/>
  <c r="T75"/>
  <c r="T24"/>
  <c r="T35"/>
  <c r="T27"/>
  <c r="T84"/>
  <c r="T79"/>
  <c r="T99"/>
  <c r="T26"/>
  <c r="T42"/>
  <c r="T41"/>
  <c r="T67"/>
  <c r="T73"/>
  <c r="T95"/>
  <c r="T30"/>
  <c r="T33"/>
  <c r="T40"/>
  <c r="T49"/>
  <c r="T63"/>
  <c r="T6"/>
  <c r="T76"/>
  <c r="T61"/>
  <c r="T86"/>
  <c r="T97"/>
  <c r="T37"/>
  <c r="T53"/>
  <c r="T10"/>
  <c r="T90"/>
  <c r="T60"/>
  <c r="T43"/>
  <c r="T21"/>
  <c r="T31"/>
  <c r="T72"/>
  <c r="T81"/>
  <c r="T25"/>
  <c r="T62"/>
  <c r="T91"/>
  <c r="T87"/>
  <c r="T71"/>
  <c r="T93"/>
  <c r="T77"/>
  <c r="T65"/>
  <c r="T46"/>
  <c r="T16"/>
  <c r="T28"/>
  <c r="T9"/>
  <c r="T13"/>
  <c r="R51"/>
  <c r="R69"/>
  <c r="R66"/>
  <c r="R70"/>
  <c r="R82"/>
  <c r="R36"/>
  <c r="R54"/>
  <c r="R74"/>
  <c r="R89"/>
  <c r="R8"/>
  <c r="R29"/>
  <c r="R58"/>
  <c r="R56"/>
  <c r="R80"/>
  <c r="R44"/>
  <c r="R23"/>
  <c r="R52"/>
  <c r="R59"/>
  <c r="R45"/>
  <c r="R50"/>
  <c r="R68"/>
  <c r="R38"/>
  <c r="R18"/>
  <c r="R98"/>
  <c r="R20"/>
  <c r="R85"/>
  <c r="R22"/>
  <c r="R83"/>
  <c r="R64"/>
  <c r="O4" i="6"/>
  <c r="P4" s="1"/>
  <c r="R96" i="8" s="1"/>
  <c r="R48"/>
  <c r="R11"/>
  <c r="R75"/>
  <c r="R35"/>
  <c r="R27"/>
  <c r="R84"/>
  <c r="R79"/>
  <c r="R26"/>
  <c r="R42"/>
  <c r="R41"/>
  <c r="R67"/>
  <c r="R73"/>
  <c r="R95"/>
  <c r="R30"/>
  <c r="R40"/>
  <c r="R49"/>
  <c r="R6"/>
  <c r="R76"/>
  <c r="R61"/>
  <c r="R86"/>
  <c r="R37"/>
  <c r="R53"/>
  <c r="R10"/>
  <c r="R90"/>
  <c r="R60"/>
  <c r="R43"/>
  <c r="R21"/>
  <c r="R72"/>
  <c r="R81"/>
  <c r="R62"/>
  <c r="R91"/>
  <c r="R87"/>
  <c r="R71"/>
  <c r="R77"/>
  <c r="R65"/>
  <c r="R46"/>
  <c r="R16"/>
  <c r="R28"/>
  <c r="R9"/>
  <c r="R13"/>
  <c r="Q7"/>
  <c r="Q51"/>
  <c r="Q78"/>
  <c r="Q69"/>
  <c r="Q66"/>
  <c r="Q47"/>
  <c r="Q70"/>
  <c r="Q82"/>
  <c r="Q36"/>
  <c r="Q54"/>
  <c r="Q55"/>
  <c r="Q74"/>
  <c r="Q89"/>
  <c r="Q39"/>
  <c r="Q8"/>
  <c r="Q29"/>
  <c r="Q58"/>
  <c r="Q56"/>
  <c r="Q92"/>
  <c r="Q80"/>
  <c r="Q44"/>
  <c r="Q88"/>
  <c r="Q23"/>
  <c r="Q52"/>
  <c r="Q59"/>
  <c r="Q45"/>
  <c r="Q57"/>
  <c r="Q50"/>
  <c r="Q68"/>
  <c r="Q94"/>
  <c r="Q38"/>
  <c r="Q18"/>
  <c r="Q98"/>
  <c r="Q20"/>
  <c r="Q17"/>
  <c r="Q85"/>
  <c r="Q22"/>
  <c r="Q100"/>
  <c r="Q83"/>
  <c r="Q64"/>
  <c r="K4" i="6"/>
  <c r="L4" s="1"/>
  <c r="Q96" i="8" s="1"/>
  <c r="Q48"/>
  <c r="Q19"/>
  <c r="Q11"/>
  <c r="Q75"/>
  <c r="Q24"/>
  <c r="Q35"/>
  <c r="Q27"/>
  <c r="Q84"/>
  <c r="Q79"/>
  <c r="Q99"/>
  <c r="Q26"/>
  <c r="Q42"/>
  <c r="Q41"/>
  <c r="Q67"/>
  <c r="Q73"/>
  <c r="Q95"/>
  <c r="Q30"/>
  <c r="Q33"/>
  <c r="Q40"/>
  <c r="Q49"/>
  <c r="Q63"/>
  <c r="Q6"/>
  <c r="Q76"/>
  <c r="Q61"/>
  <c r="Q86"/>
  <c r="Q97"/>
  <c r="Q37"/>
  <c r="Q53"/>
  <c r="Q10"/>
  <c r="Q90"/>
  <c r="Q60"/>
  <c r="Q43"/>
  <c r="Q21"/>
  <c r="Q31"/>
  <c r="Q72"/>
  <c r="Q81"/>
  <c r="Q25"/>
  <c r="Q62"/>
  <c r="Q91"/>
  <c r="Q87"/>
  <c r="Q71"/>
  <c r="Q93"/>
  <c r="Q77"/>
  <c r="Q65"/>
  <c r="Q46"/>
  <c r="Q16"/>
  <c r="Q28"/>
  <c r="Q9"/>
  <c r="Q13"/>
  <c r="P7"/>
  <c r="P78"/>
  <c r="P66"/>
  <c r="P47"/>
  <c r="P70"/>
  <c r="P82"/>
  <c r="P36"/>
  <c r="P55"/>
  <c r="P89"/>
  <c r="P39"/>
  <c r="P8"/>
  <c r="P29"/>
  <c r="P58"/>
  <c r="P92"/>
  <c r="P44"/>
  <c r="P88"/>
  <c r="P23"/>
  <c r="P52"/>
  <c r="P59"/>
  <c r="P57"/>
  <c r="P68"/>
  <c r="P94"/>
  <c r="P38"/>
  <c r="P18"/>
  <c r="P98"/>
  <c r="P17"/>
  <c r="P22"/>
  <c r="P100"/>
  <c r="P83"/>
  <c r="P64"/>
  <c r="G4" i="6"/>
  <c r="H4" s="1"/>
  <c r="P96" i="8" s="1"/>
  <c r="P19"/>
  <c r="P75"/>
  <c r="P24"/>
  <c r="P35"/>
  <c r="P27"/>
  <c r="P84"/>
  <c r="P99"/>
  <c r="P42"/>
  <c r="P41"/>
  <c r="P67"/>
  <c r="P95"/>
  <c r="P33"/>
  <c r="P49"/>
  <c r="P63"/>
  <c r="P6"/>
  <c r="P76"/>
  <c r="P61"/>
  <c r="P97"/>
  <c r="P53"/>
  <c r="P10"/>
  <c r="P90"/>
  <c r="P43"/>
  <c r="P31"/>
  <c r="P81"/>
  <c r="P25"/>
  <c r="P62"/>
  <c r="P91"/>
  <c r="P87"/>
  <c r="P93"/>
  <c r="P65"/>
  <c r="P46"/>
  <c r="P16"/>
  <c r="P9"/>
  <c r="L4" i="3"/>
  <c r="M4" s="1"/>
  <c r="N4" s="1"/>
  <c r="I5" i="2"/>
  <c r="J5" s="1"/>
  <c r="K5" s="1"/>
  <c r="J81" i="8" l="1"/>
  <c r="J6"/>
  <c r="J99"/>
  <c r="J35"/>
  <c r="J17"/>
  <c r="J38"/>
  <c r="P72"/>
  <c r="P21"/>
  <c r="P40"/>
  <c r="P30"/>
  <c r="P11"/>
  <c r="P48"/>
  <c r="P50"/>
  <c r="P45"/>
  <c r="P74"/>
  <c r="P54"/>
  <c r="R33"/>
  <c r="R57"/>
  <c r="J93"/>
  <c r="J62"/>
  <c r="J97"/>
  <c r="J49"/>
  <c r="J75"/>
  <c r="J68"/>
  <c r="J92"/>
  <c r="J8"/>
  <c r="J89"/>
  <c r="J78"/>
  <c r="P13"/>
  <c r="J13"/>
  <c r="J28"/>
  <c r="J77"/>
  <c r="J21"/>
  <c r="J60"/>
  <c r="J37"/>
  <c r="J30"/>
  <c r="J73"/>
  <c r="J26"/>
  <c r="K26" s="1"/>
  <c r="J84"/>
  <c r="J48"/>
  <c r="J64"/>
  <c r="J85"/>
  <c r="J45"/>
  <c r="J52"/>
  <c r="J80"/>
  <c r="J54"/>
  <c r="J82"/>
  <c r="J69"/>
  <c r="P77"/>
  <c r="P71"/>
  <c r="P37"/>
  <c r="P86"/>
  <c r="P26"/>
  <c r="P79"/>
  <c r="P85"/>
  <c r="P20"/>
  <c r="P80"/>
  <c r="P56"/>
  <c r="P69"/>
  <c r="P51"/>
  <c r="R31"/>
  <c r="R19"/>
  <c r="R55"/>
  <c r="R24"/>
  <c r="R17"/>
  <c r="R94"/>
  <c r="R92"/>
  <c r="R39"/>
  <c r="R78"/>
  <c r="V46"/>
  <c r="V25"/>
  <c r="V10"/>
  <c r="V63"/>
  <c r="V41"/>
  <c r="V24"/>
  <c r="V100"/>
  <c r="V94"/>
  <c r="V39"/>
  <c r="Q4" i="6"/>
  <c r="J9" i="8"/>
  <c r="J16"/>
  <c r="J46"/>
  <c r="J65"/>
  <c r="J71"/>
  <c r="J87"/>
  <c r="J91"/>
  <c r="J25"/>
  <c r="J72"/>
  <c r="J31"/>
  <c r="J43"/>
  <c r="J90"/>
  <c r="J10"/>
  <c r="J53"/>
  <c r="J86"/>
  <c r="J61"/>
  <c r="K61" s="1"/>
  <c r="J76"/>
  <c r="J63"/>
  <c r="J40"/>
  <c r="J33"/>
  <c r="J95"/>
  <c r="J67"/>
  <c r="J41"/>
  <c r="J42"/>
  <c r="J79"/>
  <c r="J27"/>
  <c r="J24"/>
  <c r="J11"/>
  <c r="J19"/>
  <c r="J96"/>
  <c r="J83"/>
  <c r="J100"/>
  <c r="J22"/>
  <c r="J20"/>
  <c r="J98"/>
  <c r="J18"/>
  <c r="J94"/>
  <c r="J50"/>
  <c r="J57"/>
  <c r="J59"/>
  <c r="J23"/>
  <c r="J88"/>
  <c r="J44"/>
  <c r="J56"/>
  <c r="J58"/>
  <c r="J29"/>
  <c r="J39"/>
  <c r="J74"/>
  <c r="K74" s="1"/>
  <c r="J55"/>
  <c r="J36"/>
  <c r="K36" s="1"/>
  <c r="J70"/>
  <c r="J47"/>
  <c r="J66"/>
  <c r="J51"/>
  <c r="J7"/>
  <c r="N9"/>
  <c r="N93"/>
  <c r="O93" s="1"/>
  <c r="N25"/>
  <c r="N43"/>
  <c r="O43" s="1"/>
  <c r="N97"/>
  <c r="O97" s="1"/>
  <c r="N63"/>
  <c r="N95"/>
  <c r="N99"/>
  <c r="N24"/>
  <c r="N100"/>
  <c r="O100" s="1"/>
  <c r="N94"/>
  <c r="N88"/>
  <c r="N39"/>
  <c r="N47"/>
  <c r="P28"/>
  <c r="R25"/>
  <c r="P60"/>
  <c r="R63"/>
  <c r="P73"/>
  <c r="R100"/>
  <c r="R88"/>
  <c r="R47"/>
  <c r="R7"/>
  <c r="V87"/>
  <c r="V43"/>
  <c r="V61"/>
  <c r="V95"/>
  <c r="V84"/>
  <c r="P4" i="7"/>
  <c r="V96" i="8" s="1"/>
  <c r="V98"/>
  <c r="V88"/>
  <c r="V47"/>
  <c r="N46"/>
  <c r="N87"/>
  <c r="O87" s="1"/>
  <c r="N31"/>
  <c r="N10"/>
  <c r="N61"/>
  <c r="N33"/>
  <c r="O33" s="1"/>
  <c r="N41"/>
  <c r="O41" s="1"/>
  <c r="N84"/>
  <c r="N96"/>
  <c r="N98"/>
  <c r="N59"/>
  <c r="O59" s="1"/>
  <c r="N58"/>
  <c r="N36"/>
  <c r="O36" s="1"/>
  <c r="N7"/>
  <c r="R93"/>
  <c r="R97"/>
  <c r="R99"/>
  <c r="W7"/>
  <c r="W47"/>
  <c r="W51"/>
  <c r="W78"/>
  <c r="N11"/>
  <c r="N19"/>
  <c r="O19" s="1"/>
  <c r="N57"/>
  <c r="O57" s="1"/>
  <c r="N55"/>
  <c r="O55" s="1"/>
  <c r="N28"/>
  <c r="O28" s="1"/>
  <c r="N91"/>
  <c r="O91" s="1"/>
  <c r="N60"/>
  <c r="O60" s="1"/>
  <c r="N76"/>
  <c r="O76" s="1"/>
  <c r="N73"/>
  <c r="O73" s="1"/>
  <c r="N27"/>
  <c r="O27" s="1"/>
  <c r="N64"/>
  <c r="O64" s="1"/>
  <c r="N18"/>
  <c r="N52"/>
  <c r="O52" s="1"/>
  <c r="N29"/>
  <c r="O29" s="1"/>
  <c r="N82"/>
  <c r="O82" s="1"/>
  <c r="N65"/>
  <c r="N81"/>
  <c r="O81" s="1"/>
  <c r="N53"/>
  <c r="O53" s="1"/>
  <c r="N49"/>
  <c r="O49" s="1"/>
  <c r="N42"/>
  <c r="O42" s="1"/>
  <c r="N75"/>
  <c r="O75" s="1"/>
  <c r="N22"/>
  <c r="O22" s="1"/>
  <c r="N68"/>
  <c r="O68" s="1"/>
  <c r="N44"/>
  <c r="O44" s="1"/>
  <c r="N89"/>
  <c r="N66"/>
  <c r="O66" s="1"/>
  <c r="N13"/>
  <c r="N71"/>
  <c r="O71" s="1"/>
  <c r="N21"/>
  <c r="O21" s="1"/>
  <c r="N86"/>
  <c r="O86" s="1"/>
  <c r="N30"/>
  <c r="O30" s="1"/>
  <c r="N79"/>
  <c r="N48"/>
  <c r="O48" s="1"/>
  <c r="N20"/>
  <c r="O20" s="1"/>
  <c r="N45"/>
  <c r="O45" s="1"/>
  <c r="N56"/>
  <c r="O56" s="1"/>
  <c r="N54"/>
  <c r="N51"/>
  <c r="O51" s="1"/>
  <c r="N17"/>
  <c r="O17" s="1"/>
  <c r="N92"/>
  <c r="O92" s="1"/>
  <c r="N78"/>
  <c r="O78" s="1"/>
  <c r="N16"/>
  <c r="O16" s="1"/>
  <c r="N62"/>
  <c r="O62" s="1"/>
  <c r="N90"/>
  <c r="O90" s="1"/>
  <c r="N6"/>
  <c r="O6" s="1"/>
  <c r="N67"/>
  <c r="O67" s="1"/>
  <c r="N35"/>
  <c r="O35" s="1"/>
  <c r="N83"/>
  <c r="N38"/>
  <c r="O38" s="1"/>
  <c r="N23"/>
  <c r="O23" s="1"/>
  <c r="N8"/>
  <c r="O8" s="1"/>
  <c r="N70"/>
  <c r="N77"/>
  <c r="O77" s="1"/>
  <c r="N72"/>
  <c r="O72" s="1"/>
  <c r="N37"/>
  <c r="O37" s="1"/>
  <c r="N40"/>
  <c r="O40" s="1"/>
  <c r="N26"/>
  <c r="O26" s="1"/>
  <c r="N85"/>
  <c r="O85" s="1"/>
  <c r="N50"/>
  <c r="O50" s="1"/>
  <c r="N80"/>
  <c r="O80" s="1"/>
  <c r="N74"/>
  <c r="O74" s="1"/>
  <c r="N69"/>
  <c r="O69" s="1"/>
  <c r="W69"/>
  <c r="W82"/>
  <c r="K94"/>
  <c r="W18"/>
  <c r="K37"/>
  <c r="K27"/>
  <c r="W21"/>
  <c r="W20"/>
  <c r="S76"/>
  <c r="W86"/>
  <c r="S39"/>
  <c r="W27"/>
  <c r="W56"/>
  <c r="W41"/>
  <c r="W76"/>
  <c r="W73"/>
  <c r="W29"/>
  <c r="W24"/>
  <c r="W54"/>
  <c r="W46"/>
  <c r="W30"/>
  <c r="W64"/>
  <c r="W88"/>
  <c r="S13"/>
  <c r="S11"/>
  <c r="W92"/>
  <c r="W79"/>
  <c r="W52"/>
  <c r="W91"/>
  <c r="W97"/>
  <c r="W80"/>
  <c r="W17"/>
  <c r="K84"/>
  <c r="W100"/>
  <c r="W45"/>
  <c r="W85"/>
  <c r="S64"/>
  <c r="S52"/>
  <c r="W94"/>
  <c r="S79"/>
  <c r="K90"/>
  <c r="S50"/>
  <c r="W11"/>
  <c r="K70"/>
  <c r="K78"/>
  <c r="S72"/>
  <c r="S63"/>
  <c r="S24"/>
  <c r="W99"/>
  <c r="W74"/>
  <c r="S29"/>
  <c r="W63"/>
  <c r="W48"/>
  <c r="S21"/>
  <c r="S30"/>
  <c r="W39"/>
  <c r="W40"/>
  <c r="W26"/>
  <c r="W50"/>
  <c r="W65"/>
  <c r="K98"/>
  <c r="O25"/>
  <c r="O63"/>
  <c r="O39"/>
  <c r="S28"/>
  <c r="S43"/>
  <c r="S40"/>
  <c r="W71"/>
  <c r="W67"/>
  <c r="W83"/>
  <c r="W23"/>
  <c r="W70"/>
  <c r="W95"/>
  <c r="W96"/>
  <c r="W59"/>
  <c r="W36"/>
  <c r="K47"/>
  <c r="W44"/>
  <c r="W66"/>
  <c r="S80"/>
  <c r="W33"/>
  <c r="W19"/>
  <c r="W57"/>
  <c r="W55"/>
  <c r="W22"/>
  <c r="S94"/>
  <c r="S74"/>
  <c r="W37"/>
  <c r="W49"/>
  <c r="W75"/>
  <c r="W68"/>
  <c r="W89"/>
  <c r="K51"/>
  <c r="W42"/>
  <c r="S27"/>
  <c r="W6"/>
  <c r="W35"/>
  <c r="W38"/>
  <c r="W8"/>
  <c r="W13"/>
  <c r="S25"/>
  <c r="S48"/>
  <c r="S18"/>
  <c r="S45"/>
  <c r="S82"/>
  <c r="W61"/>
  <c r="W84"/>
  <c r="W98"/>
  <c r="W58"/>
  <c r="K7"/>
  <c r="S31"/>
  <c r="S81"/>
  <c r="S60"/>
  <c r="S26"/>
  <c r="S57"/>
  <c r="S88"/>
  <c r="W53"/>
  <c r="S91"/>
  <c r="K6"/>
  <c r="K33"/>
  <c r="K82"/>
  <c r="K69"/>
  <c r="S71"/>
  <c r="S95"/>
  <c r="S20"/>
  <c r="S36"/>
  <c r="S69"/>
  <c r="W77"/>
  <c r="K38"/>
  <c r="K57"/>
  <c r="S33"/>
  <c r="S73"/>
  <c r="S41"/>
  <c r="W28"/>
  <c r="W72"/>
  <c r="K64"/>
  <c r="K66"/>
  <c r="K100"/>
  <c r="S77"/>
  <c r="S86"/>
  <c r="S96"/>
  <c r="S85"/>
  <c r="S55"/>
  <c r="S47"/>
  <c r="K85"/>
  <c r="S10"/>
  <c r="S51"/>
  <c r="S9"/>
  <c r="S56"/>
  <c r="S54"/>
  <c r="W25"/>
  <c r="W10"/>
  <c r="K9"/>
  <c r="K68"/>
  <c r="S46"/>
  <c r="S37"/>
  <c r="S19"/>
  <c r="S100"/>
  <c r="W60"/>
  <c r="K22"/>
  <c r="K28"/>
  <c r="K72"/>
  <c r="K60"/>
  <c r="K58"/>
  <c r="S49"/>
  <c r="S75"/>
  <c r="S68"/>
  <c r="S89"/>
  <c r="W16"/>
  <c r="W90"/>
  <c r="S62"/>
  <c r="S6"/>
  <c r="S35"/>
  <c r="S38"/>
  <c r="S8"/>
  <c r="W9"/>
  <c r="W43"/>
  <c r="K99"/>
  <c r="K35"/>
  <c r="K50"/>
  <c r="S87"/>
  <c r="S61"/>
  <c r="S84"/>
  <c r="S98"/>
  <c r="S58"/>
  <c r="S7"/>
  <c r="W31"/>
  <c r="K83"/>
  <c r="S93"/>
  <c r="S97"/>
  <c r="S99"/>
  <c r="S17"/>
  <c r="S92"/>
  <c r="S78"/>
  <c r="W81"/>
  <c r="K86"/>
  <c r="K23"/>
  <c r="S65"/>
  <c r="S53"/>
  <c r="S42"/>
  <c r="S22"/>
  <c r="S44"/>
  <c r="S66"/>
  <c r="W62"/>
  <c r="S16"/>
  <c r="S90"/>
  <c r="S67"/>
  <c r="S83"/>
  <c r="S23"/>
  <c r="S70"/>
  <c r="W87"/>
  <c r="K53"/>
  <c r="K45"/>
  <c r="S59"/>
  <c r="W93"/>
  <c r="K93"/>
  <c r="K62"/>
  <c r="K63"/>
  <c r="K30"/>
  <c r="D30" s="1"/>
  <c r="K41"/>
  <c r="K79"/>
  <c r="K17"/>
  <c r="K80"/>
  <c r="K13"/>
  <c r="K46"/>
  <c r="K71"/>
  <c r="K49"/>
  <c r="K95"/>
  <c r="K42"/>
  <c r="K96"/>
  <c r="K20"/>
  <c r="K92"/>
  <c r="K8"/>
  <c r="K65"/>
  <c r="K43"/>
  <c r="K10"/>
  <c r="K97"/>
  <c r="K76"/>
  <c r="K40"/>
  <c r="K73"/>
  <c r="K11"/>
  <c r="K88"/>
  <c r="K56"/>
  <c r="K39"/>
  <c r="K54"/>
  <c r="K59"/>
  <c r="K89"/>
  <c r="O95"/>
  <c r="O47"/>
  <c r="O18"/>
  <c r="O54"/>
  <c r="O11"/>
  <c r="O94"/>
  <c r="O88"/>
  <c r="K29"/>
  <c r="K87"/>
  <c r="K81"/>
  <c r="K77"/>
  <c r="K91"/>
  <c r="K67"/>
  <c r="K16"/>
  <c r="K48"/>
  <c r="K44"/>
  <c r="K18"/>
  <c r="K52"/>
  <c r="K21"/>
  <c r="K75"/>
  <c r="K25"/>
  <c r="K31"/>
  <c r="K24"/>
  <c r="K19"/>
  <c r="K55"/>
  <c r="O9"/>
  <c r="O84"/>
  <c r="O24"/>
  <c r="O13"/>
  <c r="O46"/>
  <c r="O99"/>
  <c r="O98"/>
  <c r="O10"/>
  <c r="O61"/>
  <c r="O96"/>
  <c r="O58"/>
  <c r="O83"/>
  <c r="O79"/>
  <c r="O65"/>
  <c r="O70"/>
  <c r="O31"/>
  <c r="O89"/>
  <c r="O7"/>
  <c r="U32"/>
  <c r="L14"/>
  <c r="L5"/>
  <c r="L34"/>
  <c r="L4"/>
  <c r="L12"/>
  <c r="L32"/>
  <c r="I14"/>
  <c r="I5"/>
  <c r="I34"/>
  <c r="I4"/>
  <c r="I12"/>
  <c r="I32"/>
  <c r="F14"/>
  <c r="V14"/>
  <c r="V32"/>
  <c r="T5"/>
  <c r="U5"/>
  <c r="P3" i="7"/>
  <c r="L3"/>
  <c r="H3"/>
  <c r="R14" i="8"/>
  <c r="R5"/>
  <c r="R34"/>
  <c r="R4"/>
  <c r="R12"/>
  <c r="R32"/>
  <c r="Q4"/>
  <c r="Q5"/>
  <c r="Q34"/>
  <c r="Q12"/>
  <c r="Q32"/>
  <c r="P14"/>
  <c r="P5"/>
  <c r="P32"/>
  <c r="P3" i="6"/>
  <c r="L3"/>
  <c r="H3"/>
  <c r="N12" i="8"/>
  <c r="N5"/>
  <c r="N34"/>
  <c r="N4"/>
  <c r="M3" i="3"/>
  <c r="M32" i="8"/>
  <c r="I3" i="3"/>
  <c r="F3"/>
  <c r="K4" i="4"/>
  <c r="K5"/>
  <c r="K6"/>
  <c r="K7"/>
  <c r="K8"/>
  <c r="K3"/>
  <c r="J4" i="2"/>
  <c r="K4" s="1"/>
  <c r="Q4" i="1"/>
  <c r="G14" i="8"/>
  <c r="G5"/>
  <c r="G34"/>
  <c r="G4"/>
  <c r="G12"/>
  <c r="G32"/>
  <c r="F12"/>
  <c r="F5"/>
  <c r="F34"/>
  <c r="F4"/>
  <c r="F32"/>
  <c r="Q4" i="7" l="1"/>
  <c r="V12" i="8"/>
  <c r="T12"/>
  <c r="T4"/>
  <c r="T34"/>
  <c r="U14"/>
  <c r="T32"/>
  <c r="W32" s="1"/>
  <c r="V34"/>
  <c r="M14"/>
  <c r="U12"/>
  <c r="U4"/>
  <c r="U34"/>
  <c r="T14"/>
  <c r="W14" s="1"/>
  <c r="V4"/>
  <c r="V5"/>
  <c r="W5" s="1"/>
  <c r="Q3" i="6"/>
  <c r="D24" i="8"/>
  <c r="D11"/>
  <c r="D48"/>
  <c r="D63"/>
  <c r="D68"/>
  <c r="D39"/>
  <c r="D10"/>
  <c r="D79"/>
  <c r="D23"/>
  <c r="D36"/>
  <c r="D43"/>
  <c r="D50"/>
  <c r="D58"/>
  <c r="D47"/>
  <c r="D98"/>
  <c r="D78"/>
  <c r="D27"/>
  <c r="D74"/>
  <c r="D84"/>
  <c r="D95"/>
  <c r="D53"/>
  <c r="D8"/>
  <c r="D99"/>
  <c r="D81"/>
  <c r="D71"/>
  <c r="D55"/>
  <c r="D18"/>
  <c r="D7"/>
  <c r="D51"/>
  <c r="D25"/>
  <c r="D67"/>
  <c r="D88"/>
  <c r="D65"/>
  <c r="D35"/>
  <c r="D60"/>
  <c r="D70"/>
  <c r="D26"/>
  <c r="D46"/>
  <c r="D72"/>
  <c r="D100"/>
  <c r="D37"/>
  <c r="D16"/>
  <c r="D49"/>
  <c r="D64"/>
  <c r="D91"/>
  <c r="D57"/>
  <c r="D69"/>
  <c r="D21"/>
  <c r="D77"/>
  <c r="D94"/>
  <c r="D73"/>
  <c r="D92"/>
  <c r="D13"/>
  <c r="D62"/>
  <c r="D28"/>
  <c r="D9"/>
  <c r="D85"/>
  <c r="D66"/>
  <c r="D38"/>
  <c r="D82"/>
  <c r="D45"/>
  <c r="D41"/>
  <c r="D75"/>
  <c r="D52"/>
  <c r="D89"/>
  <c r="D40"/>
  <c r="D20"/>
  <c r="D93"/>
  <c r="D22"/>
  <c r="D33"/>
  <c r="D90"/>
  <c r="D56"/>
  <c r="D83"/>
  <c r="D76"/>
  <c r="D61"/>
  <c r="D31"/>
  <c r="D86"/>
  <c r="D87"/>
  <c r="D59"/>
  <c r="D96"/>
  <c r="D80"/>
  <c r="D6"/>
  <c r="D19"/>
  <c r="D44"/>
  <c r="D29"/>
  <c r="D54"/>
  <c r="D97"/>
  <c r="D42"/>
  <c r="D17"/>
  <c r="S5"/>
  <c r="S32"/>
  <c r="N3" i="3"/>
  <c r="J34" i="8"/>
  <c r="K34" s="1"/>
  <c r="J12"/>
  <c r="K12" s="1"/>
  <c r="J4"/>
  <c r="K4" s="1"/>
  <c r="Q14"/>
  <c r="S14" s="1"/>
  <c r="P12"/>
  <c r="S12" s="1"/>
  <c r="P4"/>
  <c r="S4" s="1"/>
  <c r="P34"/>
  <c r="S34" s="1"/>
  <c r="N14"/>
  <c r="O14" s="1"/>
  <c r="N32"/>
  <c r="O32" s="1"/>
  <c r="M12"/>
  <c r="O12" s="1"/>
  <c r="M4"/>
  <c r="O4" s="1"/>
  <c r="M34"/>
  <c r="O34" s="1"/>
  <c r="M5"/>
  <c r="O5" s="1"/>
  <c r="J32"/>
  <c r="K32" s="1"/>
  <c r="J5"/>
  <c r="K5" s="1"/>
  <c r="J14"/>
  <c r="K14" s="1"/>
  <c r="E12"/>
  <c r="H12" s="1"/>
  <c r="E4"/>
  <c r="H4" s="1"/>
  <c r="E34"/>
  <c r="H34" s="1"/>
  <c r="E5"/>
  <c r="H5" s="1"/>
  <c r="E14"/>
  <c r="H14" s="1"/>
  <c r="E32"/>
  <c r="H32" s="1"/>
  <c r="Q3" i="7"/>
  <c r="W4" i="8" l="1"/>
  <c r="W34"/>
  <c r="W12"/>
  <c r="D5"/>
  <c r="D34"/>
  <c r="D12"/>
  <c r="D32"/>
  <c r="D14"/>
  <c r="D4"/>
</calcChain>
</file>

<file path=xl/sharedStrings.xml><?xml version="1.0" encoding="utf-8"?>
<sst xmlns="http://schemas.openxmlformats.org/spreadsheetml/2006/main" count="1631" uniqueCount="349">
  <si>
    <t>Показатель 1.1</t>
  </si>
  <si>
    <t>№</t>
  </si>
  <si>
    <t>ДО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</si>
  <si>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</si>
  <si>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</si>
  <si>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</si>
  <si>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</si>
  <si>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</si>
  <si>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</si>
  <si>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</si>
  <si>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</si>
  <si>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</si>
  <si>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Показатель 1.1.1</t>
  </si>
  <si>
    <t>Покзатель 1.1.2</t>
  </si>
  <si>
    <t>Показатель 1.3.1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</si>
  <si>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</si>
  <si>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</si>
  <si>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</si>
  <si>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Показатель 2.1 Обеспечение в организации социальной сферы комфортных условий для предоставления услуг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</si>
  <si>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</si>
  <si>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</si>
  <si>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</si>
  <si>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</si>
  <si>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</si>
  <si>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</si>
  <si>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</si>
  <si>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</si>
  <si>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</si>
  <si>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</si>
  <si>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</si>
  <si>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</si>
  <si>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</si>
  <si>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Всего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</si>
  <si>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</si>
  <si>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</si>
  <si>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</si>
  <si>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</si>
  <si>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</si>
  <si>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</si>
  <si>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</si>
  <si>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</si>
  <si>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</si>
  <si>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</si>
  <si>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</si>
  <si>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</si>
  <si>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</si>
  <si>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</si>
  <si>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</si>
  <si>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</si>
  <si>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</si>
  <si>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</si>
  <si>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</si>
  <si>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</si>
  <si>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</si>
  <si>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</si>
  <si>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</si>
  <si>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</si>
  <si>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</si>
  <si>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</si>
  <si>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</si>
  <si>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</si>
  <si>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</si>
  <si>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</si>
  <si>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</si>
  <si>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</si>
  <si>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</si>
  <si>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</si>
  <si>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</si>
  <si>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</si>
  <si>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</si>
  <si>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</si>
  <si>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</si>
  <si>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</si>
  <si>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</si>
  <si>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</si>
  <si>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</si>
  <si>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</si>
  <si>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</si>
  <si>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Тип образовательной организации</t>
  </si>
  <si>
    <t>МО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</si>
  <si>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</si>
  <si>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</si>
  <si>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</si>
  <si>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</si>
  <si>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</si>
  <si>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</si>
  <si>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</si>
  <si>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</si>
  <si>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</si>
  <si>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</si>
  <si>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</si>
  <si>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</si>
  <si>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</si>
  <si>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</si>
  <si>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</si>
  <si>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К1</t>
  </si>
  <si>
    <t>К2</t>
  </si>
  <si>
    <t>К3</t>
  </si>
  <si>
    <t>К4</t>
  </si>
  <si>
    <t>К5</t>
  </si>
  <si>
    <t>1.1</t>
  </si>
  <si>
    <t>1.2</t>
  </si>
  <si>
    <t>1.3</t>
  </si>
  <si>
    <t>1 - Показатели, характеризующие откртость и доступность информации об организации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</si>
  <si>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</si>
  <si>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</si>
  <si>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</si>
  <si>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</si>
  <si>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</si>
  <si>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</si>
  <si>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</si>
  <si>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</si>
  <si>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</si>
  <si>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</si>
  <si>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</si>
  <si>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МБУДО «Центр детского творчества» (г. Алейск)</t>
  </si>
  <si>
    <t>МАОУДО «Алтайский районный детско-юношеский центр»</t>
  </si>
  <si>
    <t>МБУДО «Баевский Центр детского творчества и профессионального обучения Алтайского края»</t>
  </si>
  <si>
    <t>КГБУДО «Алтайский краевой дворец творчества детей и молодежи»</t>
  </si>
  <si>
    <t>КГБУДО «Алтайский краевой детский экологический центр»</t>
  </si>
  <si>
    <t>КГБУДО «Алтайский краевой центр детского отдыха, туризма и краеведения «Алтай»</t>
  </si>
  <si>
    <t>КГБУДО  «Детский технопарк Алтайского края «Кванториум.22»</t>
  </si>
  <si>
    <t>МБУДО  «Барнаульский городской детско-юношеский центр»</t>
  </si>
  <si>
    <t>МБУДО  «Барнаульская городская станция юных натуралистов»</t>
  </si>
  <si>
    <t>МБУДО «Барнаульская городская станция юных техников»</t>
  </si>
  <si>
    <t>МБУДО  «Детский оздоровительно-образовательный (профильный) центр Гармония»</t>
  </si>
  <si>
    <t>МБУДО  «Дом художественного творчества детей» (г. Барнаул)</t>
  </si>
  <si>
    <t>МБУДО  «Детско-юношеский центр» Индустриального района г. Барнау</t>
  </si>
  <si>
    <t>МБУДО «Центр детского (юношеского) технического творчества» Лени</t>
  </si>
  <si>
    <t>МБУДО  «Центр детского творчества №2» г. Барнаула</t>
  </si>
  <si>
    <t>МБУДО «Центр детского творчества» Центрального района г. Барнаула</t>
  </si>
  <si>
    <t>МБУДО  «Центр развития творчества детей и юношества» Индустриаль</t>
  </si>
  <si>
    <t>МБУДО  «Центр развития творчества детей и молодежи» Железнодорож</t>
  </si>
  <si>
    <t>МБУДО  «Центр физкультурно-спортивной направленности «Акцент»</t>
  </si>
  <si>
    <t>МБУДО  Городской психолого-педагогический центр «Потенциал»</t>
  </si>
  <si>
    <t>МБУДО  Детский оздоровительно-образовательный (профильный) центр «Валеологический центр»</t>
  </si>
  <si>
    <t>МБУДО  «Детская школа искусств «Традиция» с. Власиха г. Барнаула</t>
  </si>
  <si>
    <t>МБУДО  Центр внешкольной работы «Военно-спортивный клуб «Борец»</t>
  </si>
  <si>
    <t>МБУДО  «Центр эстетического воспитания «Песнохорки»</t>
  </si>
  <si>
    <t>МБУДО «Центр дополнительного образования детей «Память» Пост №1 г. Барнаула»</t>
  </si>
  <si>
    <t>МБУДО  «Центр детского творчества» Октябрьского района г. Барнаула</t>
  </si>
  <si>
    <t>МБУДО «Центр развития творчества детей и юношества» Ленинского района г. Барнаула</t>
  </si>
  <si>
    <t>МБУДО  «Детско-юношеская спортивная школа» г. Белокурихи</t>
  </si>
  <si>
    <t>МБУДО «Центр эстетического воспитания» г. Белокурихи</t>
  </si>
  <si>
    <t>МБУДО  «Детский эколого-туристический центр» г. Бийска</t>
  </si>
  <si>
    <t>МБУДО  «Дом детского творчества» г. Бийска</t>
  </si>
  <si>
    <t>МБУДО  «Центр внешкольной работы» Бийского района</t>
  </si>
  <si>
    <t>МБУДО  «Благовещенский детско-юношеский центр»</t>
  </si>
  <si>
    <t>МБУДО  «Бурлинский Центр дополнительного образования»</t>
  </si>
  <si>
    <t>МБУДО «Быстроистокская детско-юношеская спортивная школа»</t>
  </si>
  <si>
    <t>МБУДО  «Егорьевская детско-юношеская спортивная школа»</t>
  </si>
  <si>
    <t>МБУДО «Ельцовский центр развития детей-детско-юношеская спортивная школа"</t>
  </si>
  <si>
    <t>МБОУДО «Завьяловский районный центр детского творчества»</t>
  </si>
  <si>
    <t xml:space="preserve">Залесовское МБУДО «Центр спорта и творчества» </t>
  </si>
  <si>
    <t>МБУДО  «Центр детского творчества» г. Заринска</t>
  </si>
  <si>
    <t>Заринский район</t>
  </si>
  <si>
    <t>МБУДО  «Центр детского творчества» Заринского района</t>
  </si>
  <si>
    <t>ЗАТО Сибирский</t>
  </si>
  <si>
    <t>МБУДО  «Детско-юношеский центр «Росток» ЗАТО Сибирский</t>
  </si>
  <si>
    <t>МБУДО  «Дворец творчества детей и молодежи» Змеиногорского район</t>
  </si>
  <si>
    <t>МКОУДО «Зональная районная детско-юношеская спортивная школа»</t>
  </si>
  <si>
    <t>МБУДО «Калманский районный детско-юношеский центр»</t>
  </si>
  <si>
    <t>МБУДО  «Каменский многопрофильный образовательный центр»</t>
  </si>
  <si>
    <t>МКУДО «Дом детского творчества» Красногорского района</t>
  </si>
  <si>
    <t>МБУДО  «Краснощековский районный детско-юношеский центр»</t>
  </si>
  <si>
    <t>МБУДО  «Крутихинский Детско-юношеский центр»</t>
  </si>
  <si>
    <t>МБУДО  «Центр детского творчества» Кулундинского района</t>
  </si>
  <si>
    <t>МБУДО «Дом детского творчества» Курьинского района</t>
  </si>
  <si>
    <t>МБУДО «Центр спорта и творчества Кытмановского района»</t>
  </si>
  <si>
    <t>МБУДО «Дом детского творчества» Локтевского района</t>
  </si>
  <si>
    <t>МБУДО  «Мамонтовский детско-юношеский центр»</t>
  </si>
  <si>
    <t>МКУДО  «Мамонтовская детско-юношеская спортивная школа»</t>
  </si>
  <si>
    <t xml:space="preserve">МКОДО «Михайловский образовательно-оздоровительный центр Им. Ю.А. Гагарина» </t>
  </si>
  <si>
    <t xml:space="preserve">МКУДО «Михайловская детско-юношеская спортивная школа» </t>
  </si>
  <si>
    <t>МКОУДО «Новичихинская детско-юношеская спортивная школа»</t>
  </si>
  <si>
    <t>МБОУДО «Детско-юношеский центр города Новоалтайска»</t>
  </si>
  <si>
    <t>МБУДО  «Павловский детско-юношеский центр»</t>
  </si>
  <si>
    <t>МБОУДО «Панкрушихинский районный Центр творчества»</t>
  </si>
  <si>
    <t>МБУДО  «Центр творчества детей и молодежи «Созвездие» Первомайск</t>
  </si>
  <si>
    <t>МБУДОД  «Детско-юношеская спортивная школа» Первомайского район</t>
  </si>
  <si>
    <t>МКУДО «Поспелихинский районный центр детского творчества»</t>
  </si>
  <si>
    <t>МКОУДО «Ребрихинский детско-юношеский центр»</t>
  </si>
  <si>
    <t>МБУДО  «Детский оздоровительно-образовательный центр Родинского</t>
  </si>
  <si>
    <t>МБУДО  «Романовский детско-юношеский центр»</t>
  </si>
  <si>
    <t>МБУДО  «Детско-юношеский центр»  г. Рубцовска</t>
  </si>
  <si>
    <t>МБУДО «Станция туризма и экскурсий» г. Рубцовска</t>
  </si>
  <si>
    <t>МБУДО  «Центр внешкольной работы «Малая Академия» г. Рубцовска</t>
  </si>
  <si>
    <t>МБУДО  «Центр развития творчества» г. Рубцовска</t>
  </si>
  <si>
    <t>МБУДО  «Детско-юношеская спортивная школа» Рубцовского района</t>
  </si>
  <si>
    <t>МБУДО  «Центр творческого развития «Ступени» Рубцовского района</t>
  </si>
  <si>
    <t>МБУДО  «Центр творчества детей и молодежи» г. Славгорода</t>
  </si>
  <si>
    <t>МБУДО  «Смоленский дом детского творчества»</t>
  </si>
  <si>
    <t>МБУДО  «Детско-юношеский центр» Советского района</t>
  </si>
  <si>
    <t>МБУДО  «Солонешенский центр детского творчества»</t>
  </si>
  <si>
    <t>МКОУДО «Детско-юношеский центр» Солтонского района</t>
  </si>
  <si>
    <t>МБУДО  «Центр дополнительного образования детей» Табунского рай</t>
  </si>
  <si>
    <t>МКУДО  «Тальменская детско-юношеская спортивная школа»</t>
  </si>
  <si>
    <t>МКУДО «Тальменский центр внешкольной работы»</t>
  </si>
  <si>
    <t>МКУДО «Центр творчества, спорта и отдыха» Тогульского района</t>
  </si>
  <si>
    <t>МКУДО «Топчихинская детско-юношеская спортивная школа»</t>
  </si>
  <si>
    <t>МКУДО «Топчихинский детско-юношеский центр»</t>
  </si>
  <si>
    <t>МБОУДО «Центр развития творчества детей и юношества» Третьяковского района</t>
  </si>
  <si>
    <t>МБУДО  «Троицкий детско-юношеский центр»</t>
  </si>
  <si>
    <t>МБУДО  «Тюменцевский районный центр детского творчества»</t>
  </si>
  <si>
    <t>МБУДО  «Центр детского творчества» Усть-Калманского района</t>
  </si>
  <si>
    <t>МКУДО «Дом детского творчества» Усть-Пристанского района</t>
  </si>
  <si>
    <t>МБУДО «Центр детского творчества»  Хабарского района</t>
  </si>
  <si>
    <t>МБУДО «Центр творчества и отдыха» Целинного района</t>
  </si>
  <si>
    <t>МБУДО  «Детско-юношеская спортивная школа» Чарышского района</t>
  </si>
  <si>
    <t>МБУДО  «Центр детского творчества»Чарышского района</t>
  </si>
  <si>
    <t>МБУДО  «Шелаболихинский центр детского творчества»</t>
  </si>
  <si>
    <t>МКУДО «Шелаболихинская детско-юношеская спортивная школа»</t>
  </si>
  <si>
    <t>МБУДО  «Центр научно-технического творчества учащихся» г. Яровое</t>
  </si>
  <si>
    <t>г. Алейск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</si>
  <si>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</si>
  <si>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</si>
  <si>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</si>
  <si>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</si>
  <si>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</si>
  <si>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</si>
  <si>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</si>
  <si>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</si>
  <si>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</si>
  <si>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</si>
  <si>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</si>
  <si>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</si>
  <si>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</si>
  <si>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</si>
  <si>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Змеиногорский район</t>
  </si>
  <si>
    <t>Зональный район</t>
  </si>
  <si>
    <t>Калманский район</t>
  </si>
  <si>
    <t>Каменский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</si>
  <si>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</si>
  <si>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</si>
  <si>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</si>
  <si>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</si>
  <si>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</si>
  <si>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Кытмановский район</t>
  </si>
  <si>
    <t>Локтевский район</t>
  </si>
  <si>
    <t>Мамонтовский район</t>
  </si>
  <si>
    <t>Михайловский район</t>
  </si>
  <si>
    <t>Новичихинский район</t>
  </si>
  <si>
    <t>Новоалтайск район</t>
  </si>
  <si>
    <t>Павловский район</t>
  </si>
  <si>
    <t>Панкрушихинский район</t>
  </si>
  <si>
    <t>Первомайский район</t>
  </si>
  <si>
    <t>Поспелихинский район</t>
  </si>
  <si>
    <t>Ребрихинский район</t>
  </si>
  <si>
    <t>Родинский район</t>
  </si>
  <si>
    <t>Романовский район</t>
  </si>
  <si>
    <t>г. Рубцовск</t>
  </si>
  <si>
    <t>Рубцовский район</t>
  </si>
  <si>
    <t>г. Славгород</t>
  </si>
  <si>
    <t>Смоленский район</t>
  </si>
  <si>
    <t>Советский район</t>
  </si>
  <si>
    <t>Солонешенский район</t>
  </si>
  <si>
    <t>Солтонский район</t>
  </si>
  <si>
    <t>Табунский район</t>
  </si>
  <si>
    <t>Тальменский район</t>
  </si>
  <si>
    <t>Тогульский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</si>
  <si>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</si>
  <si>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</si>
  <si>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</si>
  <si>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</si>
  <si>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Усть-Калманский район</t>
  </si>
  <si>
    <t>Усть-Пристанский район</t>
  </si>
  <si>
    <t>Хабарский район</t>
  </si>
  <si>
    <t>Целинный район</t>
  </si>
  <si>
    <t>Чарышский район</t>
  </si>
  <si>
    <t>Шелаболихинский район</t>
  </si>
  <si>
    <t>г. Яровое</t>
  </si>
  <si>
    <t>КГБУДО «Детский технопарк Алтайского края «Кванториум.22»</t>
  </si>
  <si>
    <t>МБУДО «Барнаульский городской детско-юношеский центр»</t>
  </si>
  <si>
    <t>МБУДО «Барнаульская городская станция юных натуралистов»</t>
  </si>
  <si>
    <t>МБУДО «Детский оздоровительно-образовательный (профильный) центр Гармония»</t>
  </si>
  <si>
    <t>МБУДО «Дом художественного творчества детей» (г. Барнаул)</t>
  </si>
  <si>
    <t>МБУДО «Детско-юношеский центр» Индустриального района г. Барнау</t>
  </si>
  <si>
    <t>МБУДО «Центр детского творчества №2» г. Барнаула</t>
  </si>
  <si>
    <t>МБУДО «Центр развития творчества детей и юношества» Индустриаль</t>
  </si>
  <si>
    <t>МБУДО «Центр развития творчества детей и молодежи» Железнодорож</t>
  </si>
  <si>
    <t>МБУДО «Центр физкультурно-спортивной направленности «Акцент»</t>
  </si>
  <si>
    <t>МБУДО Городской психолого-педагогический центр «Потенциал»</t>
  </si>
  <si>
    <t>МБУДО Детский оздоровительно-образовательный (профильный) центр «Валеологический центр»</t>
  </si>
  <si>
    <t>МБУДО «Детская школа искусств «Традиция» с. Власиха г. Барнаула</t>
  </si>
  <si>
    <t>МБУДО Центр внешкольной работы «Военно-спортивный клуб «Борец»</t>
  </si>
  <si>
    <t>МБУДО «Центр эстетического воспитания «Песнохорки»</t>
  </si>
  <si>
    <t>МБУДО «Центр детского творчества» Октябрьского района г. Барнаула</t>
  </si>
  <si>
    <t>МБУДО «Детско-юношеская спортивная школа» г. Белокурихи</t>
  </si>
  <si>
    <t>МБУДО «Детский эколого-туристический центр» г. Бийска</t>
  </si>
  <si>
    <t>МБУДО «Дом детского творчества» г. Бийска</t>
  </si>
  <si>
    <t>МБУДО «Центр внешкольной работы» Бийского района</t>
  </si>
  <si>
    <t>МБУДО «Благовещенский детско-юношеский центр»</t>
  </si>
  <si>
    <t>МБУДО «Бурлинский Центр дополнительного образования»</t>
  </si>
  <si>
    <t>МБУДО «Егорьевская детско-юношеская спортивная школа»</t>
  </si>
  <si>
    <t>МБУДО «Центр детского творчества» г. Заринска</t>
  </si>
  <si>
    <t>МБУДО «Центр детского творчества» Заринского района</t>
  </si>
  <si>
    <t>МБУДО «Детско-юношеский центр «Росток» ЗАТО Сибирский</t>
  </si>
  <si>
    <t>МБУДО «Дворец творчества детей и молодежи» Змеиногорского район</t>
  </si>
  <si>
    <t>МБУДО «Каменский многопрофильный образовательный центр»</t>
  </si>
  <si>
    <t>МБУДО «Краснощековский районный детско-юношеский центр»</t>
  </si>
  <si>
    <t>МБУДО «Крутихинский Детско-юношеский центр»</t>
  </si>
  <si>
    <t>МБУДО «Центр детского творчества» Кулундинского района</t>
  </si>
  <si>
    <t>МБУДО «Мамонтовский детско-юношеский центр»</t>
  </si>
  <si>
    <t>МКУДО «Мамонтовская детско-юношеская спортивная школа»</t>
  </si>
  <si>
    <t>МБУДО «Павловский детско-юношеский центр»</t>
  </si>
  <si>
    <t>МБУДО «Центр творчества детей и молодежи «Созвездие» Первомайск</t>
  </si>
  <si>
    <t>МБУДОД «Детско-юношеская спортивная школа» Первомайского район</t>
  </si>
  <si>
    <t>МБУДО «Детский оздоровительно-образовательный центр Родинского</t>
  </si>
  <si>
    <t>МБУДО «Романовский детско-юношеский центр»</t>
  </si>
  <si>
    <t>МБУДО «Детско-юношеский центр» г. Рубцовска</t>
  </si>
  <si>
    <t>МБУДО «Центр внешкольной работы «Малая Академия» г. Рубцовска</t>
  </si>
  <si>
    <t>МБУДО «Центр развития творчества» г. Рубцовска</t>
  </si>
  <si>
    <t>МБУДО «Детско-юношеская спортивная школа» Рубцовского района</t>
  </si>
  <si>
    <t>МБУДО «Центр творческого развития «Ступени» Рубцовского района</t>
  </si>
  <si>
    <t>МБУДО «Центр творчества детей и молодежи» г. Славгорода</t>
  </si>
  <si>
    <t>МБУДО «Смоленский дом детского творчества»</t>
  </si>
  <si>
    <t>МБУДО «Детско-юношеский центр» Советского района</t>
  </si>
  <si>
    <t>МБУДО «Солонешенский центр детского творчества»</t>
  </si>
  <si>
    <t>МБУДО «Центр дополнительного образования детей» Табунского рай</t>
  </si>
  <si>
    <t>МКУДО «Тальменская детско-юношеская спортивная школа»</t>
  </si>
  <si>
    <t>МБУДО «Троицкий детско-юношеский центр»</t>
  </si>
  <si>
    <t>МБУДО «Тюменцевский районный центр детского творчества»</t>
  </si>
  <si>
    <t>МБУДО «Центр детского творчества» Усть-Калманского района</t>
  </si>
  <si>
    <t>МБУДО «Центр детского творчества» Хабарского района</t>
  </si>
  <si>
    <t>МБУДО «Детско-юношеская спортивная школа» Чарышского района</t>
  </si>
  <si>
    <t>МБУДО «Центр детского творчества»Чарышского района</t>
  </si>
  <si>
    <t>МБУДО «Шелаболихинский центр детского творчества»</t>
  </si>
  <si>
    <t>МБУДО «Центр научно-технического творчества учащихся» г. Яровое</t>
  </si>
  <si>
    <t>"=100"</t>
  </si>
  <si>
    <t>"=0" ПО УСЛОВИЯМ</t>
  </si>
  <si>
    <t>"=0" ПО КОЛИЧЕСТВУ ОПРОШЕННЫХ ИНВАЛИДОВ</t>
  </si>
  <si>
    <t>Названия строк</t>
  </si>
  <si>
    <t>(пусто)</t>
  </si>
  <si>
    <t>Общий итог</t>
  </si>
  <si>
    <t>Среднее по полю Интегральное значение показателя</t>
  </si>
  <si>
    <t>г. Новоалтайск</t>
  </si>
  <si>
    <t>Среднее по региону</t>
  </si>
  <si>
    <t>К2 – Комфортность условий</t>
  </si>
  <si>
    <t>К4 – Вежливость и доброжелательность сотрудников</t>
  </si>
  <si>
    <t>К5 – Удовлетворенность условиями оказания услуг</t>
  </si>
  <si>
    <t>К1 – Открытость и доступность информации об организации</t>
  </si>
  <si>
    <t>Среднее значение по всем критериям</t>
  </si>
  <si>
    <t>К3 – Доступность услуг для инвалидов</t>
  </si>
  <si>
    <t>Среднее значение по региону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</si>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</sst>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textRotation="90" wrapText="1"/>
    </xf>
    <xf numFmtId="0" fontId="2" fillId="0" borderId="0" xfId="0" applyFont="1" applyAlignment="1">
      <alignment textRotation="90"/>
    </xf>
    <xf numFmtId="2" fontId="2" fillId="0" borderId="0" xfId="0" applyNumberFormat="1" applyFont="1" applyAlignment="1">
      <alignment textRotation="90" wrapText="1"/>
    </xf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0" fontId="3" fillId="0" borderId="0" xfId="0" applyFont="1"/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textRotation="90" wrapText="1"/>
    </xf>
    <xf numFmtId="164" fontId="0" fillId="0" borderId="0" xfId="0" applyNumberFormat="1" applyFill="1"/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49" fontId="0" fillId="0" borderId="0" xfId="0" applyNumberFormat="1" applyFill="1" applyAlignment="1">
      <alignment horizontal="center" wrapText="1"/>
    </xf>
  </cellXfs>
  <cellStyles count="1">
    <cellStyle name="Обычный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Style" Target="style5.xml"/><Relationship Id="rId2" Type="http://schemas.microsoft.com/office/2011/relationships/chartColorStyle" Target="colors5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Style" Target="style7.xml"/><Relationship Id="rId2" Type="http://schemas.microsoft.com/office/2011/relationships/chartColorStyle" Target="colors7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3" Type="http://schemas.microsoft.com/office/2011/relationships/chartStyle" Target="style8.xml"/><Relationship Id="rId2" Type="http://schemas.microsoft.com/office/2011/relationships/chartColorStyle" Target="colors8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Интегр!$M$246:$M$268</c:f>
              <c:numCache>
                <c:formatCode>General</c:formatCode>
                <c:ptCount val="23"/>
              </c:numCache>
            </c:numRef>
          </c:cat>
          <c:val>
            <c:numRef>
              <c:f>Интегр!$N$246:$N$268</c:f>
              <c:numCache>
                <c:formatCode>0.0</c:formatCode>
                <c:ptCount val="2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3-46D8-8C0A-3CD11E719296}"/>
            </c:ext>
          </c:extLst>
        </c:ser>
        <c:gapWidth val="182"/>
        <c:axId val="96120192"/>
        <c:axId val="96121984"/>
      </c:barChart>
      <c:catAx>
        <c:axId val="9612019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121984"/>
        <c:crosses val="autoZero"/>
        <c:auto val="1"/>
        <c:lblAlgn val="ctr"/>
        <c:lblOffset val="100"/>
      </c:catAx>
      <c:valAx>
        <c:axId val="96121984"/>
        <c:scaling>
          <c:orientation val="minMax"/>
        </c:scaling>
        <c:delete val="1"/>
        <c:axPos val="t"/>
        <c:numFmt formatCode="0.0" sourceLinked="1"/>
        <c:majorTickMark val="none"/>
        <c:tickLblPos val="none"/>
        <c:crossAx val="9612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dPt>
            <c:idx val="0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FC0-4BA0-BBBC-9F3033E8DC0D}"/>
              </c:ext>
            </c:extLst>
          </c:dPt>
          <c:dPt>
            <c:idx val="1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FC0-4BA0-BBBC-9F3033E8DC0D}"/>
              </c:ext>
            </c:extLst>
          </c:dPt>
          <c:dPt>
            <c:idx val="2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2FC0-4BA0-BBBC-9F3033E8DC0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Интегр!$M$287:$M$311</c:f>
              <c:strCache>
                <c:ptCount val="25"/>
                <c:pt idx="0">
                  <c:v>МБУДО «Станция туризма и экскурсий» г. Рубцовска</c:v>
                </c:pt>
                <c:pt idx="1">
                  <c:v>МБУДО «Баевский Центр детского творчества и профессионального обучения Алтайского края»</c:v>
                </c:pt>
                <c:pt idx="2">
                  <c:v>МКУДО «Шелаболихинская детско-юношеская спортивная школа»</c:v>
                </c:pt>
                <c:pt idx="3">
                  <c:v>КГБУДО «Алтайский краевой детский экологический центр»</c:v>
                </c:pt>
                <c:pt idx="4">
                  <c:v>МБУДО  «Центр детского творчества» Кулундинского района</c:v>
                </c:pt>
                <c:pt idx="5">
                  <c:v>МБУДО  Детский оздоровительно-образовательный (профильный) центр «Валеологический центр»</c:v>
                </c:pt>
                <c:pt idx="6">
                  <c:v>КГБУДО  «Детский технопарк Алтайского края «Кванториум.22»</c:v>
                </c:pt>
                <c:pt idx="7">
                  <c:v>МБУДО  «Центр детского творчества»Чарышского района</c:v>
                </c:pt>
                <c:pt idx="8">
                  <c:v>МБУДО  «Центр научно-технического творчества учащихся» г. Яровое</c:v>
                </c:pt>
                <c:pt idx="9">
                  <c:v>КГБУДО «Алтайский краевой центр детского отдыха, туризма и краеведения «Алтай»</c:v>
                </c:pt>
                <c:pt idx="10">
                  <c:v>МБУДО  «Центр детского творчества» Заринского района</c:v>
                </c:pt>
                <c:pt idx="11">
                  <c:v>МБОУДО «Завьяловский районный центр детского творчества»</c:v>
                </c:pt>
                <c:pt idx="12">
                  <c:v>МБУДО  «Детско-юношеский центр» Советского района</c:v>
                </c:pt>
                <c:pt idx="13">
                  <c:v>МАОУДО «Алтайский районный детско-юношеский центр»</c:v>
                </c:pt>
                <c:pt idx="14">
                  <c:v>МБУДО  «Центр детского творчества» г. Заринска</c:v>
                </c:pt>
                <c:pt idx="15">
                  <c:v>МБУДО  «Крутихинский Детско-юношеский центр»</c:v>
                </c:pt>
                <c:pt idx="16">
                  <c:v>МКУДО  «Тальменская детско-юношеская спортивная школа»</c:v>
                </c:pt>
                <c:pt idx="17">
                  <c:v>МКУДО «Топчихинский детско-юношеский центр»</c:v>
                </c:pt>
                <c:pt idx="18">
                  <c:v>МБУДО «Центр спорта и творчества Кытмановского района»</c:v>
                </c:pt>
                <c:pt idx="19">
                  <c:v>МБУДО  «Центр дополнительного образования детей» Табунского рай</c:v>
                </c:pt>
                <c:pt idx="20">
                  <c:v>МКОУДО «Новичихинская детско-юношеская спортивная школа»</c:v>
                </c:pt>
                <c:pt idx="21">
                  <c:v>МБУДО  «Дворец творчества детей и молодежи» Змеиногорского район</c:v>
                </c:pt>
                <c:pt idx="22">
                  <c:v>МБУДО  «Шелаболихинский центр детского творчества»</c:v>
                </c:pt>
                <c:pt idx="23">
                  <c:v>МБУДО  «Детская школа искусств «Традиция» с. Власиха г. Барнаула</c:v>
                </c:pt>
                <c:pt idx="24">
                  <c:v>МБУДО «Центр эстетического воспитания» г. Белокурихи</c:v>
                </c:pt>
              </c:strCache>
            </c:strRef>
          </c:cat>
          <c:val>
            <c:numRef>
              <c:f>Интегр!$N$287:$N$311</c:f>
              <c:numCache>
                <c:formatCode>0.0</c:formatCode>
                <c:ptCount val="2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99.516129032258064</c:v>
                </c:pt>
                <c:pt idx="4">
                  <c:v>98.235294117647058</c:v>
                </c:pt>
                <c:pt idx="5">
                  <c:v>94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93.333333333333343</c:v>
                </c:pt>
                <c:pt idx="13">
                  <c:v>93.25</c:v>
                </c:pt>
                <c:pt idx="14">
                  <c:v>92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  <c:pt idx="18">
                  <c:v>86</c:v>
                </c:pt>
                <c:pt idx="19">
                  <c:v>86</c:v>
                </c:pt>
                <c:pt idx="20">
                  <c:v>82</c:v>
                </c:pt>
                <c:pt idx="21">
                  <c:v>80</c:v>
                </c:pt>
                <c:pt idx="22">
                  <c:v>78</c:v>
                </c:pt>
                <c:pt idx="23">
                  <c:v>78</c:v>
                </c:pt>
                <c:pt idx="24">
                  <c:v>77.5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3-46D8-8C0A-3CD11E719296}"/>
            </c:ext>
          </c:extLst>
        </c:ser>
        <c:gapWidth val="182"/>
        <c:axId val="47987328"/>
        <c:axId val="47989120"/>
      </c:barChart>
      <c:catAx>
        <c:axId val="4798732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989120"/>
        <c:crosses val="autoZero"/>
        <c:auto val="1"/>
        <c:lblAlgn val="ctr"/>
        <c:lblOffset val="100"/>
      </c:catAx>
      <c:valAx>
        <c:axId val="47989120"/>
        <c:scaling>
          <c:orientation val="minMax"/>
        </c:scaling>
        <c:delete val="1"/>
        <c:axPos val="t"/>
        <c:numFmt formatCode="0.0" sourceLinked="1"/>
        <c:majorTickMark val="none"/>
        <c:tickLblPos val="none"/>
        <c:crossAx val="4798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Интегр!$M$312:$M$336</c:f>
              <c:strCache>
                <c:ptCount val="25"/>
                <c:pt idx="0">
                  <c:v>МБУДО  Городской психолого-педагогический центр «Потенциал»</c:v>
                </c:pt>
                <c:pt idx="1">
                  <c:v>МБУДО  «Мамонтовский детско-юношеский центр»</c:v>
                </c:pt>
                <c:pt idx="2">
                  <c:v>МКУДО «Поспелихинский районный центр детского творчества»</c:v>
                </c:pt>
                <c:pt idx="3">
                  <c:v>МКОУДО «Ребрихинский детско-юношеский центр»</c:v>
                </c:pt>
                <c:pt idx="4">
                  <c:v>МБУДО «Центр детского творчества» (г. Алейск)</c:v>
                </c:pt>
                <c:pt idx="5">
                  <c:v>КГБУДО «Алтайский краевой дворец творчества детей и молодежи»</c:v>
                </c:pt>
                <c:pt idx="6">
                  <c:v>МКУДО «Тальменский центр внешкольной работы»</c:v>
                </c:pt>
                <c:pt idx="7">
                  <c:v>МБУДО  «Центр творчества детей и молодежи» г. Славгорода</c:v>
                </c:pt>
                <c:pt idx="8">
                  <c:v>МБУДО «Ельцовский центр развития детей-детско-юношеская спортивная школа"</c:v>
                </c:pt>
                <c:pt idx="9">
                  <c:v>МБУДО  «Детско-юношеская спортивная школа» Чарышского района</c:v>
                </c:pt>
                <c:pt idx="10">
                  <c:v>МБУДО  «Павловский детско-юношеский центр»</c:v>
                </c:pt>
                <c:pt idx="11">
                  <c:v>МБУДО  «Центр детского творчества №2» г. Барнаула</c:v>
                </c:pt>
                <c:pt idx="12">
                  <c:v>МБУДО  «Детский оздоровительно-образовательный центр Родинского</c:v>
                </c:pt>
                <c:pt idx="13">
                  <c:v>МБУДО  «Бурлинский Центр дополнительного образования»</c:v>
                </c:pt>
                <c:pt idx="14">
                  <c:v>МБУДО «Дом детского творчества» Локтевского района</c:v>
                </c:pt>
                <c:pt idx="15">
                  <c:v>МБОУДО «Детско-юношеский центр города Новоалтайска»</c:v>
                </c:pt>
                <c:pt idx="16">
                  <c:v>МБУДО  «Центр внешкольной работы» Бийского района</c:v>
                </c:pt>
                <c:pt idx="17">
                  <c:v>МБУДО «Центр творчества и отдыха» Целинного района</c:v>
                </c:pt>
                <c:pt idx="18">
                  <c:v>МБОУДО «Панкрушихинский районный Центр творчества»</c:v>
                </c:pt>
                <c:pt idx="19">
                  <c:v>МБУДО  «Детско-юношеский центр»  г. Рубцовска</c:v>
                </c:pt>
                <c:pt idx="20">
                  <c:v>МБУДО  «Краснощековский районный детско-юношеский центр»</c:v>
                </c:pt>
                <c:pt idx="21">
                  <c:v>МБУДО «Центр развития творчества детей и юношества» Ленинского района г. Барнаула</c:v>
                </c:pt>
                <c:pt idx="22">
                  <c:v>МКОУДО «Детско-юношеский центр» Солтонского района</c:v>
                </c:pt>
                <c:pt idx="23">
                  <c:v>МБУДО  «Романовский детско-юношеский центр»</c:v>
                </c:pt>
                <c:pt idx="24">
                  <c:v>МБУДО «Центр детского творчества» Центрального района г. Барнаула</c:v>
                </c:pt>
              </c:strCache>
            </c:strRef>
          </c:cat>
          <c:val>
            <c:numRef>
              <c:f>Интегр!$N$312:$N$336</c:f>
              <c:numCache>
                <c:formatCode>0.0</c:formatCode>
                <c:ptCount val="25"/>
                <c:pt idx="0">
                  <c:v>77.42307692307692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73.272727272727266</c:v>
                </c:pt>
                <c:pt idx="7">
                  <c:v>72.400000000000006</c:v>
                </c:pt>
                <c:pt idx="8">
                  <c:v>72</c:v>
                </c:pt>
                <c:pt idx="9">
                  <c:v>70</c:v>
                </c:pt>
                <c:pt idx="10">
                  <c:v>70</c:v>
                </c:pt>
                <c:pt idx="11">
                  <c:v>69.599999999999994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62.333333333333329</c:v>
                </c:pt>
                <c:pt idx="19">
                  <c:v>61.454545454545453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3-46D8-8C0A-3CD11E719296}"/>
            </c:ext>
          </c:extLst>
        </c:ser>
        <c:gapWidth val="182"/>
        <c:axId val="94753152"/>
        <c:axId val="94754688"/>
      </c:barChart>
      <c:catAx>
        <c:axId val="9475315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754688"/>
        <c:crosses val="autoZero"/>
        <c:auto val="1"/>
        <c:lblAlgn val="ctr"/>
        <c:lblOffset val="100"/>
      </c:catAx>
      <c:valAx>
        <c:axId val="94754688"/>
        <c:scaling>
          <c:orientation val="minMax"/>
        </c:scaling>
        <c:delete val="1"/>
        <c:axPos val="t"/>
        <c:numFmt formatCode="0.0" sourceLinked="1"/>
        <c:majorTickMark val="none"/>
        <c:tickLblPos val="none"/>
        <c:crossAx val="9475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dPt>
            <c:idx val="0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A21-4A56-9D94-DFB6842D526B}"/>
              </c:ext>
            </c:extLst>
          </c:dPt>
          <c:dPt>
            <c:idx val="1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21-4A56-9D94-DFB6842D526B}"/>
              </c:ext>
            </c:extLst>
          </c:dPt>
          <c:dPt>
            <c:idx val="2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8A21-4A56-9D94-DFB6842D526B}"/>
              </c:ext>
            </c:extLst>
          </c:dPt>
          <c:dPt>
            <c:idx val="3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A21-4A56-9D94-DFB6842D526B}"/>
              </c:ext>
            </c:extLst>
          </c:dPt>
          <c:dPt>
            <c:idx val="4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893-46D8-8C0A-3CD11E719296}"/>
              </c:ext>
            </c:extLst>
          </c:dPt>
          <c:dPt>
            <c:idx val="5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93-46D8-8C0A-3CD11E719296}"/>
              </c:ext>
            </c:extLst>
          </c:dPt>
          <c:dPt>
            <c:idx val="6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A21-4A56-9D94-DFB6842D526B}"/>
              </c:ext>
            </c:extLst>
          </c:dPt>
          <c:dPt>
            <c:idx val="7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A21-4A56-9D94-DFB6842D526B}"/>
              </c:ext>
            </c:extLst>
          </c:dPt>
          <c:dPt>
            <c:idx val="8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A21-4A56-9D94-DFB6842D526B}"/>
              </c:ext>
            </c:extLst>
          </c:dPt>
          <c:dPt>
            <c:idx val="9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A21-4A56-9D94-DFB6842D526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Интегр!$M$360:$M$387</c:f>
              <c:strCache>
                <c:ptCount val="28"/>
                <c:pt idx="0">
                  <c:v>МБУДО  «Крутихинский Детско-юношеский центр»</c:v>
                </c:pt>
                <c:pt idx="1">
                  <c:v>МБУДО  «Мамонтовский детско-юношеский центр»</c:v>
                </c:pt>
                <c:pt idx="2">
                  <c:v>МБУДО  «Детский оздоровительно-образовательный центр Родинского</c:v>
                </c:pt>
                <c:pt idx="3">
                  <c:v>МБУДО  «Бурлинский Центр дополнительного образования»</c:v>
                </c:pt>
                <c:pt idx="4">
                  <c:v>МБУДО  «Краснощековский районный детско-юношеский центр»</c:v>
                </c:pt>
                <c:pt idx="5">
                  <c:v>МБОУДО «Центр развития творчества детей и юношества» Третьяковского района</c:v>
                </c:pt>
                <c:pt idx="6">
                  <c:v>МБУДО «Дом детского творчества» Курьинского района</c:v>
                </c:pt>
                <c:pt idx="7">
                  <c:v>МБУДО  «Детско-юношеская спортивная школа» г. Белокурихи</c:v>
                </c:pt>
                <c:pt idx="8">
                  <c:v>МКУДО «Дом детского творчества» Усть-Пристанского района</c:v>
                </c:pt>
                <c:pt idx="9">
                  <c:v>МКУДО «Михайловская детско-юношеская спортивная школа» </c:v>
                </c:pt>
                <c:pt idx="10">
                  <c:v>МБУДО «Центр развития творчества детей и юношества» Ленинского района г. Барнаула</c:v>
                </c:pt>
                <c:pt idx="11">
                  <c:v>МБУДО  «Детско-юношеская спортивная школа» Чарышского района</c:v>
                </c:pt>
                <c:pt idx="12">
                  <c:v>МБУДО  «Детско-юношеский центр» Советского района</c:v>
                </c:pt>
                <c:pt idx="13">
                  <c:v>МБУДО  Детский оздоровительно-образовательный (профильный) центр «Валеологический центр»</c:v>
                </c:pt>
                <c:pt idx="14">
                  <c:v>МБУДО  «Детско-юношеский центр» Индустриального района г. Барнау</c:v>
                </c:pt>
                <c:pt idx="15">
                  <c:v>МБУДО  «Шелаболихинский центр детского творчества»</c:v>
                </c:pt>
                <c:pt idx="16">
                  <c:v>МБУДО  «Дворец творчества детей и молодежи» Змеиногорского район</c:v>
                </c:pt>
                <c:pt idx="17">
                  <c:v>МБУДО «Станция туризма и экскурсий» г. Рубцовска</c:v>
                </c:pt>
                <c:pt idx="18">
                  <c:v>МБУДО  «Центр творчества детей и молодежи «Созвездие» Первомайск</c:v>
                </c:pt>
                <c:pt idx="19">
                  <c:v>МБУДО  «Центр развития творчества» г. Рубцовска</c:v>
                </c:pt>
                <c:pt idx="20">
                  <c:v>МБУДО  «Центр детского творчества» Усть-Калманского района</c:v>
                </c:pt>
                <c:pt idx="21">
                  <c:v>МБУДО  «Смоленский дом детского творчества»</c:v>
                </c:pt>
                <c:pt idx="22">
                  <c:v>МБУДО «Баевский Центр детского творчества и профессионального обучения Алтайского края»</c:v>
                </c:pt>
                <c:pt idx="23">
                  <c:v>МКОУДО «Новичихинская детско-юношеская спортивная школа»</c:v>
                </c:pt>
                <c:pt idx="24">
                  <c:v>МБУДО  «Центр развития творчества детей и юношества» Индустриаль</c:v>
                </c:pt>
                <c:pt idx="25">
                  <c:v>МБУДО  «Центр творческого развития «Ступени» Рубцовского района</c:v>
                </c:pt>
                <c:pt idx="26">
                  <c:v>КГБУДО  «Детский технопарк Алтайского края «Кванториум.22»</c:v>
                </c:pt>
                <c:pt idx="27">
                  <c:v>МБУДО «Центр эстетического воспитания» г. Белокурихи</c:v>
                </c:pt>
              </c:strCache>
            </c:strRef>
          </c:cat>
          <c:val>
            <c:numRef>
              <c:f>Интегр!$N$360:$N$387</c:f>
              <c:numCache>
                <c:formatCode>0.0</c:formatCode>
                <c:ptCount val="2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99.937402190923322</c:v>
                </c:pt>
                <c:pt idx="11">
                  <c:v>99.90654205607477</c:v>
                </c:pt>
                <c:pt idx="12">
                  <c:v>99.905362776025243</c:v>
                </c:pt>
                <c:pt idx="13">
                  <c:v>99.872813990461054</c:v>
                </c:pt>
                <c:pt idx="14">
                  <c:v>99.860529986053024</c:v>
                </c:pt>
                <c:pt idx="15">
                  <c:v>99.844961240310084</c:v>
                </c:pt>
                <c:pt idx="16">
                  <c:v>99.798229308315769</c:v>
                </c:pt>
                <c:pt idx="17">
                  <c:v>99.790575916230367</c:v>
                </c:pt>
                <c:pt idx="18">
                  <c:v>99.779005524861873</c:v>
                </c:pt>
                <c:pt idx="19">
                  <c:v>99.770554493307856</c:v>
                </c:pt>
                <c:pt idx="20">
                  <c:v>99.756742464304608</c:v>
                </c:pt>
                <c:pt idx="21">
                  <c:v>99.731543624161077</c:v>
                </c:pt>
                <c:pt idx="22">
                  <c:v>99.72789115646259</c:v>
                </c:pt>
                <c:pt idx="23">
                  <c:v>99.724770642201833</c:v>
                </c:pt>
                <c:pt idx="24">
                  <c:v>99.700149925037493</c:v>
                </c:pt>
                <c:pt idx="25">
                  <c:v>99.684210526315795</c:v>
                </c:pt>
                <c:pt idx="26">
                  <c:v>99.672131147541009</c:v>
                </c:pt>
                <c:pt idx="27">
                  <c:v>99.658703071672363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3-46D8-8C0A-3CD11E719296}"/>
            </c:ext>
          </c:extLst>
        </c:ser>
        <c:gapWidth val="182"/>
        <c:axId val="48072960"/>
        <c:axId val="48095232"/>
      </c:barChart>
      <c:catAx>
        <c:axId val="4807296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095232"/>
        <c:crosses val="autoZero"/>
        <c:auto val="1"/>
        <c:lblAlgn val="ctr"/>
        <c:lblOffset val="100"/>
      </c:catAx>
      <c:valAx>
        <c:axId val="48095232"/>
        <c:scaling>
          <c:orientation val="minMax"/>
        </c:scaling>
        <c:delete val="1"/>
        <c:axPos val="t"/>
        <c:numFmt formatCode="0.0" sourceLinked="1"/>
        <c:majorTickMark val="none"/>
        <c:tickLblPos val="none"/>
        <c:crossAx val="4807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Интегр!$M$388:$M$409</c:f>
              <c:strCache>
                <c:ptCount val="22"/>
                <c:pt idx="0">
                  <c:v>КГБУДО «Алтайский краевой детский экологический центр»</c:v>
                </c:pt>
                <c:pt idx="1">
                  <c:v>МКУДО «Топчихинская детско-юношеская спортивная школа»</c:v>
                </c:pt>
                <c:pt idx="2">
                  <c:v>МБУДО  «Детско-юношеская спортивная школа» Рубцовского района</c:v>
                </c:pt>
                <c:pt idx="3">
                  <c:v>МБУДО «Центр детского (юношеского) технического творчества» Лени</c:v>
                </c:pt>
                <c:pt idx="4">
                  <c:v>МБУДО  «Центр детского творчества» Кулундинского района</c:v>
                </c:pt>
                <c:pt idx="5">
                  <c:v>МБУДО  «Каменский многопрофильный образовательный центр»</c:v>
                </c:pt>
                <c:pt idx="6">
                  <c:v>МБУДО  «Благовещенский детско-юношеский центр»</c:v>
                </c:pt>
                <c:pt idx="7">
                  <c:v>МКУДО  «Тальменская детско-юношеская спортивная школа»</c:v>
                </c:pt>
                <c:pt idx="8">
                  <c:v>МКУДО «Поспелихинский районный центр детского творчества»</c:v>
                </c:pt>
                <c:pt idx="9">
                  <c:v>МБУДО  «Детская школа искусств «Традиция» с. Власиха г. Барнаула</c:v>
                </c:pt>
                <c:pt idx="10">
                  <c:v>МБУДО «Дом детского творчества» Локтевского района</c:v>
                </c:pt>
                <c:pt idx="11">
                  <c:v>МБУДО «Калманский районный детско-юношеский центр»</c:v>
                </c:pt>
                <c:pt idx="12">
                  <c:v>МБУДО  «Детско-юношеский центр»  г. Рубцовска</c:v>
                </c:pt>
                <c:pt idx="13">
                  <c:v>МБУДО  «Тюменцевский районный центр детского творчества»</c:v>
                </c:pt>
                <c:pt idx="14">
                  <c:v>МКОУДО «Детско-юношеский центр» Солтонского района</c:v>
                </c:pt>
                <c:pt idx="15">
                  <c:v>МБУДО  «Дом художественного творчества детей» (г. Барнаул)</c:v>
                </c:pt>
                <c:pt idx="16">
                  <c:v>МБУДО  «Романовский детско-юношеский центр»</c:v>
                </c:pt>
                <c:pt idx="17">
                  <c:v>МБУДО  «Центр детского творчества»Чарышского района</c:v>
                </c:pt>
                <c:pt idx="18">
                  <c:v>МБОУДО «Детско-юношеский центр города Новоалтайска»</c:v>
                </c:pt>
                <c:pt idx="19">
                  <c:v>МБУДО «Центр дополнительного образования детей «Память» Пост №1 г. Барнаула»</c:v>
                </c:pt>
                <c:pt idx="20">
                  <c:v>МБУДО «Барнаульская городская станция юных техников»</c:v>
                </c:pt>
                <c:pt idx="21">
                  <c:v>МКУДО «Шелаболихинская детско-юношеская спортивная школа»</c:v>
                </c:pt>
              </c:strCache>
            </c:strRef>
          </c:cat>
          <c:val>
            <c:numRef>
              <c:f>Интегр!$N$388:$N$409</c:f>
              <c:numCache>
                <c:formatCode>0.0</c:formatCode>
                <c:ptCount val="22"/>
                <c:pt idx="0">
                  <c:v>99.647763121941537</c:v>
                </c:pt>
                <c:pt idx="1">
                  <c:v>99.642857142857139</c:v>
                </c:pt>
                <c:pt idx="2">
                  <c:v>99.642857142857139</c:v>
                </c:pt>
                <c:pt idx="3">
                  <c:v>99.629629629629633</c:v>
                </c:pt>
                <c:pt idx="4">
                  <c:v>99.613899613899619</c:v>
                </c:pt>
                <c:pt idx="5">
                  <c:v>99.606879606879602</c:v>
                </c:pt>
                <c:pt idx="6">
                  <c:v>99.602649006622528</c:v>
                </c:pt>
                <c:pt idx="7">
                  <c:v>99.595141700404852</c:v>
                </c:pt>
                <c:pt idx="8">
                  <c:v>99.591078066914505</c:v>
                </c:pt>
                <c:pt idx="9">
                  <c:v>99.578059071729967</c:v>
                </c:pt>
                <c:pt idx="10">
                  <c:v>99.569892473118273</c:v>
                </c:pt>
                <c:pt idx="11">
                  <c:v>99.569892473118273</c:v>
                </c:pt>
                <c:pt idx="12">
                  <c:v>99.559471365638771</c:v>
                </c:pt>
                <c:pt idx="13">
                  <c:v>99.550561797752806</c:v>
                </c:pt>
                <c:pt idx="14">
                  <c:v>99.549549549549553</c:v>
                </c:pt>
                <c:pt idx="15">
                  <c:v>99.533333333333331</c:v>
                </c:pt>
                <c:pt idx="16">
                  <c:v>99.512195121951223</c:v>
                </c:pt>
                <c:pt idx="17">
                  <c:v>99.461883408071742</c:v>
                </c:pt>
                <c:pt idx="18">
                  <c:v>99.459459459459467</c:v>
                </c:pt>
                <c:pt idx="19">
                  <c:v>99.446640316205546</c:v>
                </c:pt>
                <c:pt idx="20">
                  <c:v>99.408866995073893</c:v>
                </c:pt>
                <c:pt idx="21">
                  <c:v>99.393939393939405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3-46D8-8C0A-3CD11E719296}"/>
            </c:ext>
          </c:extLst>
        </c:ser>
        <c:gapWidth val="182"/>
        <c:axId val="48128000"/>
        <c:axId val="48129536"/>
      </c:barChart>
      <c:catAx>
        <c:axId val="4812800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129536"/>
        <c:crosses val="autoZero"/>
        <c:auto val="1"/>
        <c:lblAlgn val="ctr"/>
        <c:lblOffset val="100"/>
      </c:catAx>
      <c:valAx>
        <c:axId val="48129536"/>
        <c:scaling>
          <c:orientation val="minMax"/>
        </c:scaling>
        <c:delete val="1"/>
        <c:axPos val="t"/>
        <c:numFmt formatCode="0.0" sourceLinked="1"/>
        <c:majorTickMark val="none"/>
        <c:tickLblPos val="none"/>
        <c:crossAx val="4812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70AD47">
                <a:lumMod val="75000"/>
              </a:srgbClr>
            </a:solidFill>
            <a:ln>
              <a:noFill/>
            </a:ln>
            <a:effectLst/>
          </c:spPr>
          <c:dPt>
            <c:idx val="16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CEF-4FCD-8880-2B0F9E1DB28F}"/>
              </c:ext>
            </c:extLst>
          </c:dPt>
          <c:dPt>
            <c:idx val="17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ECEF-4FCD-8880-2B0F9E1DB28F}"/>
              </c:ext>
            </c:extLst>
          </c:dPt>
          <c:dPt>
            <c:idx val="18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CEF-4FCD-8880-2B0F9E1DB28F}"/>
              </c:ext>
            </c:extLst>
          </c:dPt>
          <c:dPt>
            <c:idx val="19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CEF-4FCD-8880-2B0F9E1DB28F}"/>
              </c:ext>
            </c:extLst>
          </c:dPt>
          <c:dPt>
            <c:idx val="20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CEF-4FCD-8880-2B0F9E1DB28F}"/>
              </c:ext>
            </c:extLst>
          </c:dPt>
          <c:dPt>
            <c:idx val="21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CEF-4FCD-8880-2B0F9E1DB28F}"/>
              </c:ext>
            </c:extLst>
          </c:dPt>
          <c:dPt>
            <c:idx val="22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CEF-4FCD-8880-2B0F9E1DB28F}"/>
              </c:ext>
            </c:extLst>
          </c:dPt>
          <c:dPt>
            <c:idx val="23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CEF-4FCD-8880-2B0F9E1DB28F}"/>
              </c:ext>
            </c:extLst>
          </c:dPt>
          <c:dPt>
            <c:idx val="24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CEF-4FCD-8880-2B0F9E1DB28F}"/>
              </c:ext>
            </c:extLst>
          </c:dPt>
          <c:dLbls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Интегр!$N$442:$N$466</c:f>
              <c:strCache>
                <c:ptCount val="25"/>
                <c:pt idx="0">
                  <c:v>МБУДО  «Крутихинский Детско-юношеский центр»</c:v>
                </c:pt>
                <c:pt idx="1">
                  <c:v>МБУДО  «Детский оздоровительно-образовательный центр Родинского</c:v>
                </c:pt>
                <c:pt idx="2">
                  <c:v>МБОУДО «Центр развития творчества детей и юношества» Третьяковского района</c:v>
                </c:pt>
                <c:pt idx="3">
                  <c:v>МБУДО  «Детско-юношеская спортивная школа» г. Белокурихи</c:v>
                </c:pt>
                <c:pt idx="4">
                  <c:v>МКУДО «Дом детского творчества» Усть-Пристанского района</c:v>
                </c:pt>
                <c:pt idx="5">
                  <c:v>МКУДО «Михайловская детско-юношеская спортивная школа» </c:v>
                </c:pt>
                <c:pt idx="6">
                  <c:v>МБУДО  «Детско-юношеская спортивная школа» Чарышского района</c:v>
                </c:pt>
                <c:pt idx="7">
                  <c:v>МБУДО  Детский оздоровительно-образовательный (профильный) центр «Валеологический центр»</c:v>
                </c:pt>
                <c:pt idx="8">
                  <c:v>МБУДО  «Шелаболихинский центр детского творчества»</c:v>
                </c:pt>
                <c:pt idx="9">
                  <c:v>МБУДО  «Смоленский дом детского творчества»</c:v>
                </c:pt>
                <c:pt idx="10">
                  <c:v>МКУДО  «Тальменская детско-юношеская спортивная школа»</c:v>
                </c:pt>
                <c:pt idx="11">
                  <c:v>МБУДО  «Детско-юношеский центр»  г. Рубцовска</c:v>
                </c:pt>
                <c:pt idx="12">
                  <c:v>МБУДО  «Троицкий детско-юношеский центр»</c:v>
                </c:pt>
                <c:pt idx="13">
                  <c:v>МБУДО  Центр внешкольной работы «Военно-спортивный клуб «Борец»</c:v>
                </c:pt>
                <c:pt idx="14">
                  <c:v>МБУДО  «Детский оздоровительно-образовательный (профильный) центр Гармония»</c:v>
                </c:pt>
                <c:pt idx="15">
                  <c:v>МБУДО «Барнаульская городская станция юных техников»</c:v>
                </c:pt>
                <c:pt idx="16">
                  <c:v>КГБУДО «Алтайский краевой детский экологический центр»</c:v>
                </c:pt>
                <c:pt idx="17">
                  <c:v>МБУДО  «Детско-юношеский центр» Индустриального района г. Барнау</c:v>
                </c:pt>
                <c:pt idx="18">
                  <c:v>МБУДО «Центр развития творчества детей и юношества» Ленинского района г. Барнаула</c:v>
                </c:pt>
                <c:pt idx="19">
                  <c:v>МБУДО  «Центр детского творчества» Усть-Калманского района</c:v>
                </c:pt>
                <c:pt idx="20">
                  <c:v>МБУДОД  «Детско-юношеская спортивная школа» Первомайского район</c:v>
                </c:pt>
                <c:pt idx="21">
                  <c:v>МКОУДО «Детско-юношеский центр» Солтонского района</c:v>
                </c:pt>
                <c:pt idx="22">
                  <c:v>МБУДО  «Каменский многопрофильный образовательный центр»</c:v>
                </c:pt>
                <c:pt idx="23">
                  <c:v>МБУДО  «Центр развития творчества детей и юношества» Индустриаль</c:v>
                </c:pt>
                <c:pt idx="24">
                  <c:v>МБУДО «Баевский Центр детского творчества и профессионального обучения Алтайского края»</c:v>
                </c:pt>
              </c:strCache>
            </c:strRef>
          </c:cat>
          <c:val>
            <c:numRef>
              <c:f>Интегр!$O$442:$O$466</c:f>
              <c:numCache>
                <c:formatCode>0.0</c:formatCode>
                <c:ptCount val="2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99.950738916256157</c:v>
                </c:pt>
                <c:pt idx="16">
                  <c:v>99.94736842105263</c:v>
                </c:pt>
                <c:pt idx="17">
                  <c:v>99.944211994421195</c:v>
                </c:pt>
                <c:pt idx="18">
                  <c:v>99.937402190923322</c:v>
                </c:pt>
                <c:pt idx="19">
                  <c:v>99.91935483870968</c:v>
                </c:pt>
                <c:pt idx="20">
                  <c:v>99.912126537785582</c:v>
                </c:pt>
                <c:pt idx="21">
                  <c:v>99.909909909909913</c:v>
                </c:pt>
                <c:pt idx="22">
                  <c:v>99.877149877149876</c:v>
                </c:pt>
                <c:pt idx="23">
                  <c:v>99.865067466266879</c:v>
                </c:pt>
                <c:pt idx="24">
                  <c:v>99.863945578231295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3-46D8-8C0A-3CD11E719296}"/>
            </c:ext>
          </c:extLst>
        </c:ser>
        <c:gapWidth val="182"/>
        <c:axId val="48271744"/>
        <c:axId val="48273280"/>
      </c:barChart>
      <c:catAx>
        <c:axId val="4827174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273280"/>
        <c:crosses val="autoZero"/>
        <c:auto val="1"/>
        <c:lblAlgn val="ctr"/>
        <c:lblOffset val="100"/>
      </c:catAx>
      <c:valAx>
        <c:axId val="48273280"/>
        <c:scaling>
          <c:orientation val="minMax"/>
        </c:scaling>
        <c:delete val="1"/>
        <c:axPos val="t"/>
        <c:numFmt formatCode="0.0" sourceLinked="1"/>
        <c:majorTickMark val="none"/>
        <c:tickLblPos val="none"/>
        <c:crossAx val="4827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Интегр!$N$467:$N$491</c:f>
              <c:strCache>
                <c:ptCount val="25"/>
                <c:pt idx="0">
                  <c:v>МКУДО «Поспелихинский районный центр детского творчества»</c:v>
                </c:pt>
                <c:pt idx="1">
                  <c:v>МБУДО  «Дворец творчества детей и молодежи» Змеиногорского район</c:v>
                </c:pt>
                <c:pt idx="2">
                  <c:v>МБУДО  «Центр научно-технического творчества учащихся» г. Яровое</c:v>
                </c:pt>
                <c:pt idx="3">
                  <c:v>МБУДО  «Детско-юношеский центр «Росток» ЗАТО Сибирский</c:v>
                </c:pt>
                <c:pt idx="4">
                  <c:v>МБОУДО «Детско-юношеский центр города Новоалтайска»</c:v>
                </c:pt>
                <c:pt idx="5">
                  <c:v>МБУДО «Центр эстетического воспитания» г. Белокурихи</c:v>
                </c:pt>
                <c:pt idx="6">
                  <c:v>КГБУДО  «Детский технопарк Алтайского края «Кванториум.22»</c:v>
                </c:pt>
                <c:pt idx="7">
                  <c:v>МКУДО «Топчихинский детско-юношеский центр»</c:v>
                </c:pt>
                <c:pt idx="8">
                  <c:v>МБУДО  «Центр развития творчества» г. Рубцовска</c:v>
                </c:pt>
                <c:pt idx="9">
                  <c:v>КГБУДО «Алтайский краевой центр детского отдыха, туризма и краеведения «Алтай»</c:v>
                </c:pt>
                <c:pt idx="10">
                  <c:v>МБУДО  «Благовещенский детско-юношеский центр»</c:v>
                </c:pt>
                <c:pt idx="11">
                  <c:v>МБУДО  «Центр творчества детей и молодежи «Созвездие» Первомайск</c:v>
                </c:pt>
                <c:pt idx="12">
                  <c:v>МБУДО  «Романовский детско-юношеский центр»</c:v>
                </c:pt>
                <c:pt idx="13">
                  <c:v>МКОУДО «Новичихинская детско-юношеская спортивная школа»</c:v>
                </c:pt>
                <c:pt idx="14">
                  <c:v>МБОУДО «Завьяловский районный центр детского творчества»</c:v>
                </c:pt>
                <c:pt idx="15">
                  <c:v>МБУДО  «Центр детского творчества»Чарышского района</c:v>
                </c:pt>
                <c:pt idx="16">
                  <c:v>МБУДО  «Дом художественного творчества детей» (г. Барнаул)</c:v>
                </c:pt>
                <c:pt idx="17">
                  <c:v>МБУДО «Быстроистокская детско-юношеская спортивная школа»</c:v>
                </c:pt>
                <c:pt idx="18">
                  <c:v>МБУДО  «Детский эколого-туристический центр» г. Бийска</c:v>
                </c:pt>
                <c:pt idx="19">
                  <c:v>МБУДО  «Краснощековский районный детско-юношеский центр»</c:v>
                </c:pt>
                <c:pt idx="20">
                  <c:v>МБУДО «Дом детского творчества» Локтевского района</c:v>
                </c:pt>
                <c:pt idx="21">
                  <c:v>МБУДО  «Детская школа искусств «Традиция» с. Власиха г. Барнаула</c:v>
                </c:pt>
                <c:pt idx="22">
                  <c:v>МБУДО  «Детско-юношеский центр» Советского района</c:v>
                </c:pt>
                <c:pt idx="23">
                  <c:v>МБУДО  «Бурлинский Центр дополнительного образования»</c:v>
                </c:pt>
                <c:pt idx="24">
                  <c:v>МБУДО  «Центр детского творчества» Кулундинского района</c:v>
                </c:pt>
              </c:strCache>
            </c:strRef>
          </c:cat>
          <c:val>
            <c:numRef>
              <c:f>Интегр!$O$467:$O$491</c:f>
              <c:numCache>
                <c:formatCode>0.0</c:formatCode>
                <c:ptCount val="25"/>
                <c:pt idx="0">
                  <c:v>99.85130111524164</c:v>
                </c:pt>
                <c:pt idx="1">
                  <c:v>99.827089337175778</c:v>
                </c:pt>
                <c:pt idx="2">
                  <c:v>99.825327510917035</c:v>
                </c:pt>
                <c:pt idx="3">
                  <c:v>99.818181818181813</c:v>
                </c:pt>
                <c:pt idx="4">
                  <c:v>99.80085348506401</c:v>
                </c:pt>
                <c:pt idx="5">
                  <c:v>99.795221843003418</c:v>
                </c:pt>
                <c:pt idx="6">
                  <c:v>99.740437158469945</c:v>
                </c:pt>
                <c:pt idx="7">
                  <c:v>99.72</c:v>
                </c:pt>
                <c:pt idx="8">
                  <c:v>99.713193116634812</c:v>
                </c:pt>
                <c:pt idx="9">
                  <c:v>99.70779220779221</c:v>
                </c:pt>
                <c:pt idx="10">
                  <c:v>99.701986754966896</c:v>
                </c:pt>
                <c:pt idx="11">
                  <c:v>99.696132596685075</c:v>
                </c:pt>
                <c:pt idx="12">
                  <c:v>99.695121951219505</c:v>
                </c:pt>
                <c:pt idx="13">
                  <c:v>99.678899082568805</c:v>
                </c:pt>
                <c:pt idx="14">
                  <c:v>99.642857142857139</c:v>
                </c:pt>
                <c:pt idx="15">
                  <c:v>99.641255605381161</c:v>
                </c:pt>
                <c:pt idx="16">
                  <c:v>99.633333333333326</c:v>
                </c:pt>
                <c:pt idx="17">
                  <c:v>99.621212121212125</c:v>
                </c:pt>
                <c:pt idx="18">
                  <c:v>99.60280373831776</c:v>
                </c:pt>
                <c:pt idx="19">
                  <c:v>99.572649572649567</c:v>
                </c:pt>
                <c:pt idx="20">
                  <c:v>99.569892473118273</c:v>
                </c:pt>
                <c:pt idx="21">
                  <c:v>99.535864978902964</c:v>
                </c:pt>
                <c:pt idx="22">
                  <c:v>99.526813880126184</c:v>
                </c:pt>
                <c:pt idx="23">
                  <c:v>99.461538461538453</c:v>
                </c:pt>
                <c:pt idx="24">
                  <c:v>99.459459459459453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3-46D8-8C0A-3CD11E719296}"/>
            </c:ext>
          </c:extLst>
        </c:ser>
        <c:gapWidth val="182"/>
        <c:axId val="48322432"/>
        <c:axId val="48323968"/>
      </c:barChart>
      <c:catAx>
        <c:axId val="4832243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323968"/>
        <c:crosses val="autoZero"/>
        <c:auto val="1"/>
        <c:lblAlgn val="ctr"/>
        <c:lblOffset val="100"/>
      </c:catAx>
      <c:valAx>
        <c:axId val="48323968"/>
        <c:scaling>
          <c:orientation val="minMax"/>
        </c:scaling>
        <c:delete val="1"/>
        <c:axPos val="t"/>
        <c:numFmt formatCode="0.0" sourceLinked="1"/>
        <c:majorTickMark val="none"/>
        <c:tickLblPos val="none"/>
        <c:crossAx val="4832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Интегр!$C$4:$C$13</c:f>
              <c:strCache>
                <c:ptCount val="10"/>
                <c:pt idx="0">
                  <c:v>КГБУДО «Алтайский краевой детский экологический центр»</c:v>
                </c:pt>
                <c:pt idx="1">
                  <c:v>МБУДО «Баевский Центр детского творчества и профессионального обучения Алтайского края»</c:v>
                </c:pt>
                <c:pt idx="2">
                  <c:v>МБУДО «Станция туризма и экскурсий» г. Рубцовска</c:v>
                </c:pt>
                <c:pt idx="3">
                  <c:v>КГБУДО  «Детский технопарк Алтайского края «Кванториум.22»</c:v>
                </c:pt>
                <c:pt idx="4">
                  <c:v>МБУДО  Детский оздоровительно-образовательный (профильный) центр «Валеологический центр»</c:v>
                </c:pt>
                <c:pt idx="5">
                  <c:v>МКУДО «Шелаболихинская детско-юношеская спортивная школа»</c:v>
                </c:pt>
                <c:pt idx="6">
                  <c:v>МБУДО  «Детско-юношеский центр» Советского района</c:v>
                </c:pt>
                <c:pt idx="7">
                  <c:v>МБУДО  «Центр детского творчества» Кулундинского района</c:v>
                </c:pt>
                <c:pt idx="8">
                  <c:v>КГБУДО «Алтайский краевой центр детского отдыха, туризма и краеведения «Алтай»</c:v>
                </c:pt>
                <c:pt idx="9">
                  <c:v>МБУДО  «Центр научно-технического творчества учащихся» г. Яровое</c:v>
                </c:pt>
              </c:strCache>
            </c:strRef>
          </c:cat>
          <c:val>
            <c:numRef>
              <c:f>Интегр!$D$4:$D$13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3-46D8-8C0A-3CD11E719296}"/>
            </c:ext>
          </c:extLst>
        </c:ser>
        <c:gapWidth val="182"/>
        <c:axId val="48307584"/>
        <c:axId val="48387200"/>
      </c:barChart>
      <c:catAx>
        <c:axId val="4830758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387200"/>
        <c:crosses val="autoZero"/>
        <c:auto val="1"/>
        <c:lblAlgn val="ctr"/>
        <c:lblOffset val="100"/>
      </c:catAx>
      <c:valAx>
        <c:axId val="48387200"/>
        <c:scaling>
          <c:orientation val="minMax"/>
        </c:scaling>
        <c:delete val="1"/>
        <c:axPos val="t"/>
        <c:numFmt formatCode="0.0" sourceLinked="1"/>
        <c:majorTickMark val="none"/>
        <c:tickLblPos val="none"/>
        <c:crossAx val="483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3367087</xdr:colOff>
      <xdr:row>240</xdr:row>
      <xdr:rowOff>104774</xdr:rowOff>
    </xdr:from>
    <xdr:to>
      <xdr:col>21</xdr:col>
      <xdr:colOff>602212</xdr:colOff>
      <xdr:row>284</xdr:row>
      <xdr:rowOff>2774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F438A1B7-F005-47A2-94A0-03B00A415A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504825</xdr:colOff>
      <xdr:row>290</xdr:row>
      <xdr:rowOff>185737</xdr:rowOff>
    </xdr:from>
    <xdr:to>
      <xdr:col>26</xdr:col>
      <xdr:colOff>168825</xdr:colOff>
      <xdr:row>330</xdr:row>
      <xdr:rowOff>125737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A583EF85-916C-48FF-B65B-369B98722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28575</xdr:colOff>
      <xdr:row>317</xdr:row>
      <xdr:rowOff>61912</xdr:rowOff>
    </xdr:from>
    <xdr:to>
      <xdr:col>25</xdr:col>
      <xdr:colOff>606975</xdr:colOff>
      <xdr:row>360</xdr:row>
      <xdr:rowOff>150412</xdr:rowOff>
    </xdr:to>
    <xdr:graphicFrame macro="">
      <xdr:nvGraphicFramePr>
        <xdr:cNvPr id="12" name="Диаграмма 11">
          <a:extLst>
            <a:ext uri="{FF2B5EF4-FFF2-40B4-BE49-F238E27FC236}">
              <a16:creationId xmlns="" xmlns:a16="http://schemas.microsoft.com/office/drawing/2014/main" id="{CF59AB10-C2FC-4C79-A215-D5041F6F1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381000</xdr:colOff>
      <xdr:row>361</xdr:row>
      <xdr:rowOff>176212</xdr:rowOff>
    </xdr:from>
    <xdr:to>
      <xdr:col>25</xdr:col>
      <xdr:colOff>225000</xdr:colOff>
      <xdr:row>405</xdr:row>
      <xdr:rowOff>74212</xdr:rowOff>
    </xdr:to>
    <xdr:graphicFrame macro="">
      <xdr:nvGraphicFramePr>
        <xdr:cNvPr id="13" name="Диаграмма 12">
          <a:extLst>
            <a:ext uri="{FF2B5EF4-FFF2-40B4-BE49-F238E27FC236}">
              <a16:creationId xmlns="" xmlns:a16="http://schemas.microsoft.com/office/drawing/2014/main" id="{7B8F6C3E-C959-49BC-AA4F-3EA09EE01A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485775</xdr:colOff>
      <xdr:row>389</xdr:row>
      <xdr:rowOff>90487</xdr:rowOff>
    </xdr:from>
    <xdr:to>
      <xdr:col>27</xdr:col>
      <xdr:colOff>149775</xdr:colOff>
      <xdr:row>432</xdr:row>
      <xdr:rowOff>178987</xdr:rowOff>
    </xdr:to>
    <xdr:graphicFrame macro="">
      <xdr:nvGraphicFramePr>
        <xdr:cNvPr id="14" name="Диаграмма 13">
          <a:extLst>
            <a:ext uri="{FF2B5EF4-FFF2-40B4-BE49-F238E27FC236}">
              <a16:creationId xmlns="" xmlns:a16="http://schemas.microsoft.com/office/drawing/2014/main" id="{DC860B4A-096F-4833-8915-8F3347BE9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371475</xdr:colOff>
      <xdr:row>448</xdr:row>
      <xdr:rowOff>138112</xdr:rowOff>
    </xdr:from>
    <xdr:to>
      <xdr:col>28</xdr:col>
      <xdr:colOff>35475</xdr:colOff>
      <xdr:row>488</xdr:row>
      <xdr:rowOff>78112</xdr:rowOff>
    </xdr:to>
    <xdr:graphicFrame macro="">
      <xdr:nvGraphicFramePr>
        <xdr:cNvPr id="15" name="Диаграмма 14">
          <a:extLst>
            <a:ext uri="{FF2B5EF4-FFF2-40B4-BE49-F238E27FC236}">
              <a16:creationId xmlns="" xmlns:a16="http://schemas.microsoft.com/office/drawing/2014/main" id="{88685F57-1F90-4951-AD0D-A9BD4AAAF3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333375</xdr:colOff>
      <xdr:row>473</xdr:row>
      <xdr:rowOff>33337</xdr:rowOff>
    </xdr:from>
    <xdr:to>
      <xdr:col>23</xdr:col>
      <xdr:colOff>302175</xdr:colOff>
      <xdr:row>516</xdr:row>
      <xdr:rowOff>121837</xdr:rowOff>
    </xdr:to>
    <xdr:graphicFrame macro="">
      <xdr:nvGraphicFramePr>
        <xdr:cNvPr id="16" name="Диаграмма 15">
          <a:extLst>
            <a:ext uri="{FF2B5EF4-FFF2-40B4-BE49-F238E27FC236}">
              <a16:creationId xmlns="" xmlns:a16="http://schemas.microsoft.com/office/drawing/2014/main" id="{F012CF66-D779-4F5C-9F53-EB7F92C4B9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3743325</xdr:colOff>
      <xdr:row>0</xdr:row>
      <xdr:rowOff>0</xdr:rowOff>
    </xdr:from>
    <xdr:to>
      <xdr:col>15</xdr:col>
      <xdr:colOff>200025</xdr:colOff>
      <xdr:row>17</xdr:row>
      <xdr:rowOff>47626</xdr:rowOff>
    </xdr:to>
    <xdr:graphicFrame macro="">
      <xdr:nvGraphicFramePr>
        <xdr:cNvPr id="18" name="Диаграмма 17">
          <a:extLst>
            <a:ext uri="{FF2B5EF4-FFF2-40B4-BE49-F238E27FC236}">
              <a16:creationId xmlns="" xmlns:a16="http://schemas.microsoft.com/office/drawing/2014/main" id="{9FCB13FB-C03B-42E6-816E-761D3FE64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" refreshedDate="44172.371516203704" createdVersion="6" refreshedVersion="6" minRefreshableVersion="3" recordCount="98">
  <cacheSource type="worksheet">
    <worksheetSource ref="B1:D100" sheet="Интегр"/>
  </cacheSource>
  <cacheFields count="3">
    <cacheField name="Муниципальное образование" numFmtId="0">
      <sharedItems containsBlank="1" count="61">
        <m/>
        <s v="г. Барнаул"/>
        <s v="Баевский район"/>
        <s v="г. Рубцовск"/>
        <s v="Шелаболихинский район"/>
        <s v="Советский район"/>
        <s v="Кулундинский район"/>
        <s v="Алтайский район"/>
        <s v="г. Яровое"/>
        <s v="Чарышский район"/>
        <s v="Заринский район"/>
        <s v="Завьяловский район"/>
        <s v="Крутихинский район"/>
        <s v="г. Заринск"/>
        <s v="Тальменский район"/>
        <s v="Змеиногорский район"/>
        <s v="г. Белокуриха"/>
        <s v="Кытмановский район"/>
        <s v="Топчихинский район"/>
        <s v="Новичихинский район"/>
        <s v="Мамонтовский район"/>
        <s v="Поспелихинский район"/>
        <s v="г. Алейск"/>
        <s v="Ребрихинский район"/>
        <s v="Локтевский район"/>
        <s v="г. Славгород"/>
        <s v="Ельцовский район"/>
        <s v="Родинский район"/>
        <s v="Павловский район"/>
        <s v="Новоалтайск район"/>
        <s v="Табунский район"/>
        <s v="Бийский район"/>
        <s v="Краснощековский район"/>
        <s v="Романовский район"/>
        <s v="Бурлинский район"/>
        <s v="г. Бийск"/>
        <s v="Смоленский район"/>
        <s v="Благовещенский район"/>
        <s v="Солтонский район"/>
        <s v="Третьяковский район"/>
        <s v="Каменский район"/>
        <s v="Целинный район"/>
        <s v="Панкрушихинский район"/>
        <s v="Быстроистокский район"/>
        <s v="Усть-Калманский район"/>
        <s v="Тогульский район"/>
        <s v="Первомайский район"/>
        <s v="Курьинский район"/>
        <s v="Хабарский район"/>
        <s v="Михайловский район"/>
        <s v="Калманский район"/>
        <s v="ЗАТО Сибирский"/>
        <s v="Рубцовский район"/>
        <s v="Тюменцевский район"/>
        <s v="Солонешенский район"/>
        <s v="Троицкий район"/>
        <s v="Усть-Пристанский район"/>
        <s v="Егорьевский район"/>
        <s v="Красногорский район"/>
        <s v="Залесовский район"/>
        <s v="Зональный район"/>
      </sharedItems>
    </cacheField>
    <cacheField name="Наименование образовательной организации" numFmtId="0">
      <sharedItems containsBlank="1"/>
    </cacheField>
    <cacheField name="Интегральное значение показателя" numFmtId="0">
      <sharedItems containsString="0" containsBlank="1" containsNumber="1" minValue="77.927163461538456" maxValue="99.683934094289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x v="0"/>
    <m/>
    <m/>
  </r>
  <r>
    <x v="0"/>
    <m/>
    <m/>
  </r>
  <r>
    <x v="1"/>
    <s v="КГБУДО «Алтайский краевой детский экологический центр»"/>
    <n v="99.68393409428927"/>
  </r>
  <r>
    <x v="2"/>
    <s v="МБУДО «Баевский Центр детского творчества и профессионального обучения Алтайского края»"/>
    <n v="99.554721888755509"/>
  </r>
  <r>
    <x v="3"/>
    <s v="МБУДО «Станция туризма и экскурсий» г. Рубцовска"/>
    <n v="99.269235989916609"/>
  </r>
  <r>
    <x v="1"/>
    <s v="КГБУДО  «Детский технопарк Алтайского края «Кванториум.22»"/>
    <n v="98.619090365010223"/>
  </r>
  <r>
    <x v="1"/>
    <s v="МБУДО  Детский оздоровительно-образовательный (профильный) центр «Валеологический центр»"/>
    <n v="98.612400635930044"/>
  </r>
  <r>
    <x v="4"/>
    <s v="МКУДО «Шелаболихинская детско-юношеская спортивная школа»"/>
    <n v="98.405335523813278"/>
  </r>
  <r>
    <x v="5"/>
    <s v="МБУДО  «Детско-юношеский центр» Советского района"/>
    <n v="98.380124024410179"/>
  </r>
  <r>
    <x v="6"/>
    <s v="МБУДО  «Центр детского творчества» Кулундинского района"/>
    <n v="98.178279743999042"/>
  </r>
  <r>
    <x v="1"/>
    <s v="КГБУДО «Алтайский краевой центр детского отдыха, туризма и краеведения «Алтай»"/>
    <n v="97.976855334876717"/>
  </r>
  <r>
    <x v="7"/>
    <s v="МАОУДО «Алтайский районный детско-юношеский центр»"/>
    <n v="97.767259110409199"/>
  </r>
  <r>
    <x v="8"/>
    <s v="МБУДО  «Центр научно-технического творчества учащихся» г. Яровое"/>
    <n v="97.742492767404158"/>
  </r>
  <r>
    <x v="9"/>
    <s v="МБУДО  «Центр детского творчества»Чарышского района"/>
    <n v="97.273203248091136"/>
  </r>
  <r>
    <x v="10"/>
    <s v="МБУДО  «Центр детского творчества» Заринского района"/>
    <n v="96.903368176538919"/>
  </r>
  <r>
    <x v="11"/>
    <s v="МБОУДО «Завьяловский районный центр детского творчества»"/>
    <n v="96.894852448021453"/>
  </r>
  <r>
    <x v="12"/>
    <s v="МБУДО  «Крутихинский Детско-юношеский центр»"/>
    <n v="96.867647058823536"/>
  </r>
  <r>
    <x v="13"/>
    <s v="МБУДО  «Центр детского творчества» г. Заринска"/>
    <n v="96.825353980889375"/>
  </r>
  <r>
    <x v="14"/>
    <s v="МКУДО  «Тальменская детско-юношеская спортивная школа»"/>
    <n v="95.835695006747628"/>
  </r>
  <r>
    <x v="15"/>
    <s v="МБУДО  «Дворец творчества детей и молодежи» Змеиногорского район"/>
    <n v="95.564789295592846"/>
  </r>
  <r>
    <x v="16"/>
    <s v="МБУДО «Центр эстетического воспитания» г. Белокурихи"/>
    <n v="94.992241949339473"/>
  </r>
  <r>
    <x v="17"/>
    <s v="МБУДО «Центр спорта и творчества Кытмановского района»"/>
    <n v="94.785729543850067"/>
  </r>
  <r>
    <x v="18"/>
    <s v="МКУДО «Топчихинский детско-юношеский центр»"/>
    <n v="94.557290780141855"/>
  </r>
  <r>
    <x v="19"/>
    <s v="МКОУДО «Новичихинская детско-юношеская спортивная школа»"/>
    <n v="94.551660113586721"/>
  </r>
  <r>
    <x v="20"/>
    <s v="МБУДО  «Мамонтовский детско-юношеский центр»"/>
    <n v="94.530232092837124"/>
  </r>
  <r>
    <x v="4"/>
    <s v="МБУДО  «Шелаболихинский центр детского творчества»"/>
    <n v="94.477058453802641"/>
  </r>
  <r>
    <x v="1"/>
    <s v="МБУДО  «Детская школа искусств «Традиция» с. Власиха г. Барнаула"/>
    <n v="94.295304448851823"/>
  </r>
  <r>
    <x v="21"/>
    <s v="МКУДО «Поспелихинский районный центр детского творчества»"/>
    <n v="94.043353667032505"/>
  </r>
  <r>
    <x v="14"/>
    <s v="МКУДО «Тальменский центр внешкольной работы»"/>
    <n v="93.693156477662754"/>
  </r>
  <r>
    <x v="22"/>
    <s v="МБУДО «Центр детского творчества» (г. Алейск)"/>
    <n v="93.68884155102748"/>
  </r>
  <r>
    <x v="23"/>
    <s v="МКОУДО «Ребрихинский детско-юношеский центр»"/>
    <n v="93.676847475204085"/>
  </r>
  <r>
    <x v="1"/>
    <s v="КГБУДО «Алтайский краевой дворец творчества детей и молодежи»"/>
    <n v="93.15318049034849"/>
  </r>
  <r>
    <x v="24"/>
    <s v="МБУДО «Дом детского творчества» Локтевского района"/>
    <n v="92.941935483870964"/>
  </r>
  <r>
    <x v="1"/>
    <s v="МБУДО  «Центр детского творчества №2» г. Барнаула"/>
    <n v="92.837641806094354"/>
  </r>
  <r>
    <x v="25"/>
    <s v="МБУДО  «Центр творчества детей и молодежи» г. Славгорода"/>
    <n v="92.774358455648354"/>
  </r>
  <r>
    <x v="26"/>
    <s v="МБУДО «Ельцовский центр развития детей-детско-юношеская спортивная школа&quot;"/>
    <n v="92.694848645778023"/>
  </r>
  <r>
    <x v="1"/>
    <s v="МБУДО  Городской психолого-педагогический центр «Потенциал»"/>
    <n v="92.536948815526131"/>
  </r>
  <r>
    <x v="27"/>
    <s v="МБУДО  «Детский оздоровительно-образовательный центр Родинского"/>
    <n v="92.309154929577474"/>
  </r>
  <r>
    <x v="28"/>
    <s v="МБУДО  «Павловский детско-юношеский центр»"/>
    <n v="92.244851618969278"/>
  </r>
  <r>
    <x v="29"/>
    <s v="МБОУДО «Детско-юношеский центр города Новоалтайска»"/>
    <n v="91.952433589219254"/>
  </r>
  <r>
    <x v="30"/>
    <s v="МБУДО  «Центр дополнительного образования детей» Табунского рай"/>
    <n v="91.78102189781022"/>
  </r>
  <r>
    <x v="1"/>
    <s v="МБУДО «Центр развития творчества детей и юношества» Ленинского района г. Барнаула"/>
    <n v="91.689549088846462"/>
  </r>
  <r>
    <x v="31"/>
    <s v="МБУДО  «Центр внешкольной работы» Бийского района"/>
    <n v="91.627432216905902"/>
  </r>
  <r>
    <x v="9"/>
    <s v="МБУДО  «Детско-юношеская спортивная школа» Чарышского района"/>
    <n v="91.459686789593334"/>
  </r>
  <r>
    <x v="1"/>
    <s v="МБУДО  «Дом художественного творчества детей» (г. Барнаул)"/>
    <n v="91.284665540633299"/>
  </r>
  <r>
    <x v="32"/>
    <s v="МБУДО  «Краснощековский районный детско-юношеский центр»"/>
    <n v="91.253502053502046"/>
  </r>
  <r>
    <x v="33"/>
    <s v="МБУДО  «Романовский детско-юношеский центр»"/>
    <n v="91.063871951219511"/>
  </r>
  <r>
    <x v="34"/>
    <s v="МБУДО  «Бурлинский Центр дополнительного образования»"/>
    <n v="90.869663411923483"/>
  </r>
  <r>
    <x v="1"/>
    <s v="МБУДО  «Барнаульский городской детско-юношеский центр»"/>
    <n v="90.54757190141072"/>
  </r>
  <r>
    <x v="35"/>
    <s v="МБУДО  «Детский эколого-туристический центр» г. Бийска"/>
    <n v="90.13552124130608"/>
  </r>
  <r>
    <x v="36"/>
    <s v="МБУДО  «Смоленский дом детского творчества»"/>
    <n v="90.042605021128509"/>
  </r>
  <r>
    <x v="1"/>
    <s v="МБУДО «Центр детского творчества» Центрального района г. Барнаула"/>
    <n v="90.042502918093462"/>
  </r>
  <r>
    <x v="1"/>
    <s v="МБУДО  «Центр развития творчества детей и юношества» Индустриаль"/>
    <n v="89.8721831451154"/>
  </r>
  <r>
    <x v="1"/>
    <s v="МБУДО  «Центр эстетического воспитания «Песнохорки»"/>
    <n v="89.796205342978624"/>
  </r>
  <r>
    <x v="37"/>
    <s v="МБУДО  «Благовещенский детско-юношеский центр»"/>
    <n v="89.784365645515521"/>
  </r>
  <r>
    <x v="1"/>
    <s v="МБУДО  Центр внешкольной работы «Военно-спортивный клуб «Борец»"/>
    <n v="89.767548906789415"/>
  </r>
  <r>
    <x v="35"/>
    <s v="МБУДО  «Дом детского творчества» г. Бийска"/>
    <n v="89.728855741324182"/>
  </r>
  <r>
    <x v="38"/>
    <s v="МКОУДО «Детско-юношеский центр» Солтонского района"/>
    <n v="89.695117698343509"/>
  </r>
  <r>
    <x v="3"/>
    <s v="МБУДО  «Центр развития творчества» г. Рубцовска"/>
    <n v="89.579297416863511"/>
  </r>
  <r>
    <x v="39"/>
    <s v="МБОУДО «Центр развития творчества детей и юношества» Третьяковского района"/>
    <n v="89.481196581196585"/>
  </r>
  <r>
    <x v="3"/>
    <s v="МБУДО  «Детско-юношеский центр»  г. Рубцовска"/>
    <n v="89.433721869752475"/>
  </r>
  <r>
    <x v="40"/>
    <s v="МБУДО  «Каменский многопрофильный образовательный центр»"/>
    <n v="88.938947962477371"/>
  </r>
  <r>
    <x v="41"/>
    <s v="МБУДО «Центр творчества и отдыха» Целинного района"/>
    <n v="88.843189036177847"/>
  </r>
  <r>
    <x v="1"/>
    <s v="МБУДО  «Детский оздоровительно-образовательный (профильный) центр Гармония»"/>
    <n v="88.598564593301447"/>
  </r>
  <r>
    <x v="42"/>
    <s v="МБОУДО «Панкрушихинский районный Центр творчества»"/>
    <n v="88.591430070737403"/>
  </r>
  <r>
    <x v="43"/>
    <s v="МБУДО «Быстроистокская детско-юношеская спортивная школа»"/>
    <n v="88.408810797046087"/>
  </r>
  <r>
    <x v="1"/>
    <s v="МБУДО «Барнаульская городская станция юных техников»"/>
    <n v="88.360966895533764"/>
  </r>
  <r>
    <x v="1"/>
    <s v="МБУДО  «Детско-юношеский центр» Индустриального района г. Барнау"/>
    <n v="88.241344767152754"/>
  </r>
  <r>
    <x v="44"/>
    <s v="МБУДО  «Центр детского творчества» Усть-Калманского района"/>
    <n v="88.046868206122582"/>
  </r>
  <r>
    <x v="45"/>
    <s v="МКУДО «Центр творчества, спорта и отдыха» Тогульского района"/>
    <n v="87.726196764562104"/>
  </r>
  <r>
    <x v="46"/>
    <s v="МБУДО  «Центр творчества детей и молодежи «Созвездие» Первомайск"/>
    <n v="87.658784066112631"/>
  </r>
  <r>
    <x v="1"/>
    <s v="МБУДО  «Центр развития творчества детей и молодежи» Железнодорож"/>
    <n v="87.654299543110625"/>
  </r>
  <r>
    <x v="47"/>
    <s v="МБУДО «Дом детского творчества» Курьинского района"/>
    <n v="87.549295149295148"/>
  </r>
  <r>
    <x v="3"/>
    <s v="МБУДО  «Центр внешкольной работы «Малая Академия» г. Рубцовска"/>
    <n v="87.465533310196221"/>
  </r>
  <r>
    <x v="48"/>
    <s v="МБУДО «Центр детского творчества»  Хабарского района"/>
    <n v="87.407936507936512"/>
  </r>
  <r>
    <x v="1"/>
    <s v="МБУДО  «Барнаульская городская станция юных натуралистов»"/>
    <n v="87.310418482999125"/>
  </r>
  <r>
    <x v="49"/>
    <s v="МКОДО «Михайловский образовательно-оздоровительный центр Им. Ю.А. Гагарина» "/>
    <n v="87.021936274509798"/>
  </r>
  <r>
    <x v="1"/>
    <s v="МБУДО  «Центр детского творчества» Октябрьского района г. Барнаула"/>
    <n v="86.975865756564332"/>
  </r>
  <r>
    <x v="18"/>
    <s v="МКУДО «Топчихинская детско-юношеская спортивная школа»"/>
    <n v="86.737288786482324"/>
  </r>
  <r>
    <x v="1"/>
    <s v="МБУДО «Центр детского (юношеского) технического творчества» Лени"/>
    <n v="86.735416666666666"/>
  </r>
  <r>
    <x v="50"/>
    <s v="МБУДО «Калманский районный детско-юношеский центр»"/>
    <n v="86.623317847717516"/>
  </r>
  <r>
    <x v="20"/>
    <s v="МКУДО  «Мамонтовская детско-юношеская спортивная школа»"/>
    <n v="86.408763199726451"/>
  </r>
  <r>
    <x v="51"/>
    <s v="МБУДО  «Детско-юношеский центр «Росток» ЗАТО Сибирский"/>
    <n v="86.325945699629898"/>
  </r>
  <r>
    <x v="52"/>
    <s v="МБУДО  «Детско-юношеская спортивная школа» Рубцовского района"/>
    <n v="85.985869923079207"/>
  </r>
  <r>
    <x v="53"/>
    <s v="МБУДО  «Тюменцевский районный центр детского творчества»"/>
    <n v="85.775517810633545"/>
  </r>
  <r>
    <x v="16"/>
    <s v="МБУДО  «Детско-юношеская спортивная школа» г. Белокурихи"/>
    <n v="85.294539994539988"/>
  </r>
  <r>
    <x v="1"/>
    <s v="МБУДО  «Центр физкультурно-спортивной направленности «Акцент»"/>
    <n v="85.23269996086897"/>
  </r>
  <r>
    <x v="54"/>
    <s v="МБУДО  «Солонешенский центр детского творчества»"/>
    <n v="83.896231219760637"/>
  </r>
  <r>
    <x v="55"/>
    <s v="МБУДО  «Троицкий детско-юношеский центр»"/>
    <n v="83.882331310902742"/>
  </r>
  <r>
    <x v="1"/>
    <s v="МБУДО «Центр дополнительного образования детей «Память» Пост №1 г. Барнаула»"/>
    <n v="83.739986605497933"/>
  </r>
  <r>
    <x v="56"/>
    <s v="МКУДО «Дом детского творчества» Усть-Пристанского района"/>
    <n v="82.954985661857563"/>
  </r>
  <r>
    <x v="57"/>
    <s v="МБУДО  «Егорьевская детско-юношеская спортивная школа»"/>
    <n v="82.341014300457033"/>
  </r>
  <r>
    <x v="46"/>
    <s v="МБУДОД  «Детско-юношеская спортивная школа» Первомайского район"/>
    <n v="82.305337203316114"/>
  </r>
  <r>
    <x v="58"/>
    <s v="МКУДО «Дом детского творчества» Красногорского района"/>
    <n v="82.041060912771442"/>
  </r>
  <r>
    <x v="52"/>
    <s v="МБУДО  «Центр творческого развития «Ступени» Рубцовского района"/>
    <n v="81.899060150375931"/>
  </r>
  <r>
    <x v="59"/>
    <s v="Залесовское МБУДО «Центр спорта и творчества» "/>
    <n v="80.075855260136834"/>
  </r>
  <r>
    <x v="49"/>
    <s v="МКУДО «Михайловская детско-юношеская спортивная школа» "/>
    <n v="80.000991220617394"/>
  </r>
  <r>
    <x v="60"/>
    <s v="МКОУДО «Зональная районная детско-юношеская спортивная школа»"/>
    <n v="77.9271634615384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7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M119:N181" firstHeaderRow="1" firstDataRow="1" firstDataCol="1"/>
  <pivotFields count="3">
    <pivotField axis="axisRow" showAll="0">
      <items count="62">
        <item x="7"/>
        <item x="2"/>
        <item x="31"/>
        <item x="37"/>
        <item x="34"/>
        <item x="43"/>
        <item x="22"/>
        <item x="1"/>
        <item x="16"/>
        <item x="35"/>
        <item x="13"/>
        <item x="3"/>
        <item x="25"/>
        <item x="8"/>
        <item x="57"/>
        <item x="26"/>
        <item x="11"/>
        <item x="59"/>
        <item x="10"/>
        <item x="51"/>
        <item x="15"/>
        <item x="60"/>
        <item x="50"/>
        <item x="40"/>
        <item x="58"/>
        <item x="32"/>
        <item x="12"/>
        <item x="6"/>
        <item x="47"/>
        <item x="17"/>
        <item x="24"/>
        <item x="20"/>
        <item x="49"/>
        <item x="19"/>
        <item x="29"/>
        <item x="28"/>
        <item x="42"/>
        <item x="46"/>
        <item x="21"/>
        <item x="23"/>
        <item x="27"/>
        <item x="33"/>
        <item x="52"/>
        <item x="36"/>
        <item x="5"/>
        <item x="54"/>
        <item x="38"/>
        <item x="30"/>
        <item x="14"/>
        <item x="45"/>
        <item x="18"/>
        <item x="39"/>
        <item x="55"/>
        <item x="53"/>
        <item x="44"/>
        <item x="56"/>
        <item x="48"/>
        <item x="41"/>
        <item x="9"/>
        <item x="4"/>
        <item x="0"/>
        <item t="default"/>
      </items>
    </pivotField>
    <pivotField showAll="0"/>
    <pivotField dataField="1" showAll="0"/>
  </pivotFields>
  <rowFields count="1">
    <field x="0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Items count="1">
    <i/>
  </colItems>
  <dataFields count="1">
    <dataField name="Среднее по полю Интегральное значение показателя" fld="2" subtotal="average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">
      <pivotArea dataOnly="0" labelOnly="1" fieldPosition="0">
        <references count="1">
          <reference field="0" count="11">
            <x v="50"/>
            <x v="51"/>
            <x v="52"/>
            <x v="53"/>
            <x v="54"/>
            <x v="55"/>
            <x v="56"/>
            <x v="57"/>
            <x v="58"/>
            <x v="59"/>
            <x v="60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S100"/>
  <sheetViews>
    <sheetView topLeftCell="A44" workbookViewId="0">
      <selection activeCell="A54" sqref="A54:XFD54"/>
    </sheetView>
  </sheetViews>
  <sheetFormatPr defaultRowHeight="15"/>
  <cols>
    <col min="2" max="2" width="33.28515625" customWidth="1"/>
    <col min="3" max="3" width="54.7109375" customWidth="1"/>
    <col min="10" max="10" width="11.42578125" customWidth="1"/>
    <col min="13" max="13" width="10.5703125" customWidth="1"/>
  </cols>
  <sheetData>
    <row r="1" spans="1:19">
      <c r="D1" t="s">
        <v>0</v>
      </c>
      <c r="J1" t="s">
        <v>5</v>
      </c>
      <c r="M1" t="s">
        <v>9</v>
      </c>
    </row>
    <row r="2" spans="1:19">
      <c r="D2" s="26" t="s">
        <v>12</v>
      </c>
      <c r="E2" s="26"/>
      <c r="F2" s="26" t="s">
        <v>13</v>
      </c>
      <c r="G2" s="26"/>
      <c r="M2" s="26" t="s">
        <v>14</v>
      </c>
      <c r="N2" s="26"/>
    </row>
    <row r="3" spans="1:19" ht="166.5" customHeight="1">
      <c r="B3" t="s">
        <v>1</v>
      </c>
      <c r="C3" t="s">
        <v>2</v>
      </c>
      <c r="D3" s="5" t="s">
        <v>3</v>
      </c>
      <c r="E3" s="5"/>
      <c r="F3" s="5" t="s">
        <v>4</v>
      </c>
      <c r="G3" s="6"/>
      <c r="H3" s="6" t="s">
        <v>20</v>
      </c>
      <c r="I3" s="6" t="s">
        <v>21</v>
      </c>
      <c r="J3" s="5" t="s">
        <v>6</v>
      </c>
      <c r="K3" s="5" t="s">
        <v>7</v>
      </c>
      <c r="L3" s="5" t="s">
        <v>8</v>
      </c>
      <c r="M3" s="7" t="s">
        <v>10</v>
      </c>
      <c r="N3" s="7" t="s">
        <v>11</v>
      </c>
      <c r="O3" s="7" t="s">
        <v>15</v>
      </c>
      <c r="P3" s="7" t="s">
        <v>11</v>
      </c>
      <c r="Q3" s="7" t="s">
        <v>16</v>
      </c>
      <c r="R3" s="7" t="s">
        <v>17</v>
      </c>
      <c r="S3" s="7" t="s">
        <v>22</v>
      </c>
    </row>
    <row r="4" spans="1:19">
      <c r="H4">
        <v>100</v>
      </c>
      <c r="I4">
        <v>30</v>
      </c>
      <c r="K4">
        <v>100</v>
      </c>
      <c r="L4">
        <v>30</v>
      </c>
      <c r="Q4">
        <v>100</v>
      </c>
      <c r="R4">
        <v>40</v>
      </c>
      <c r="S4" s="4">
        <f>I4+L4+R4</f>
        <v>100</v>
      </c>
    </row>
    <row r="5" spans="1:19">
      <c r="A5">
        <v>1</v>
      </c>
      <c r="B5" t="s">
        <v>213</v>
      </c>
      <c r="C5" s="2" t="s">
        <v>115</v>
      </c>
      <c r="D5">
        <v>7</v>
      </c>
      <c r="E5">
        <v>9</v>
      </c>
      <c r="F5">
        <v>29.5</v>
      </c>
      <c r="G5" s="3">
        <v>34</v>
      </c>
      <c r="H5" s="4">
        <f>0.5*(D5/E5+F5/G5)*100</f>
        <v>82.27124183006535</v>
      </c>
      <c r="I5" s="4">
        <f>H5*0.3</f>
        <v>24.681372549019603</v>
      </c>
      <c r="J5">
        <v>6</v>
      </c>
      <c r="K5">
        <f>IF(J5&lt;=3,J5*30,100)</f>
        <v>100</v>
      </c>
      <c r="L5" s="4">
        <f>K5*0.3</f>
        <v>30</v>
      </c>
      <c r="M5">
        <v>582</v>
      </c>
      <c r="N5">
        <v>586</v>
      </c>
      <c r="O5">
        <v>529</v>
      </c>
      <c r="P5">
        <v>531</v>
      </c>
      <c r="Q5" s="4">
        <f>0.5*(M5/N5+O5/P5)*100</f>
        <v>99.470379154534868</v>
      </c>
      <c r="R5" s="4">
        <f>Q5*0.4</f>
        <v>39.788151661813949</v>
      </c>
      <c r="S5" s="4">
        <f t="shared" ref="S5:S68" si="0">I5+L5+R5</f>
        <v>94.469524210833555</v>
      </c>
    </row>
    <row r="6" spans="1:19">
      <c r="A6">
        <v>2</v>
      </c>
      <c r="B6" t="s">
        <v>214</v>
      </c>
      <c r="C6" s="2" t="s">
        <v>116</v>
      </c>
      <c r="D6">
        <v>8</v>
      </c>
      <c r="E6">
        <v>9</v>
      </c>
      <c r="F6">
        <v>34</v>
      </c>
      <c r="G6" s="3">
        <v>35</v>
      </c>
      <c r="H6" s="4">
        <f t="shared" ref="H6:H69" si="1">0.5*(D6/E6+F6/G6)*100</f>
        <v>93.015873015873012</v>
      </c>
      <c r="I6" s="4">
        <f t="shared" ref="I6:I69" si="2">H6*0.3</f>
        <v>27.904761904761902</v>
      </c>
      <c r="J6">
        <v>4</v>
      </c>
      <c r="K6">
        <f t="shared" ref="K6:K69" si="3">IF(J6&lt;=3,J6*30,100)</f>
        <v>100</v>
      </c>
      <c r="L6" s="4">
        <f t="shared" ref="L6:L9" si="4">K6*0.3</f>
        <v>30</v>
      </c>
      <c r="M6">
        <v>498</v>
      </c>
      <c r="N6">
        <v>499</v>
      </c>
      <c r="O6">
        <v>435</v>
      </c>
      <c r="P6">
        <v>439</v>
      </c>
      <c r="Q6" s="4">
        <f t="shared" ref="Q6:Q69" si="5">0.5*(M6/N6+O6/P6)*100</f>
        <v>99.444218733594752</v>
      </c>
      <c r="R6" s="4">
        <f t="shared" ref="R6:R69" si="6">Q6*0.4</f>
        <v>39.777687493437902</v>
      </c>
      <c r="S6" s="4">
        <f t="shared" si="0"/>
        <v>97.682449398199793</v>
      </c>
    </row>
    <row r="7" spans="1:19" ht="26.25">
      <c r="A7">
        <v>3</v>
      </c>
      <c r="B7" t="s">
        <v>215</v>
      </c>
      <c r="C7" s="2" t="s">
        <v>117</v>
      </c>
      <c r="D7">
        <v>9</v>
      </c>
      <c r="E7">
        <v>9</v>
      </c>
      <c r="F7">
        <v>32.5</v>
      </c>
      <c r="G7" s="3">
        <v>34</v>
      </c>
      <c r="H7" s="4">
        <f t="shared" si="1"/>
        <v>97.794117647058826</v>
      </c>
      <c r="I7" s="4">
        <f t="shared" si="2"/>
        <v>29.338235294117645</v>
      </c>
      <c r="J7">
        <v>4</v>
      </c>
      <c r="K7">
        <f t="shared" si="3"/>
        <v>100</v>
      </c>
      <c r="L7" s="4">
        <f t="shared" si="4"/>
        <v>30</v>
      </c>
      <c r="M7">
        <v>145</v>
      </c>
      <c r="N7">
        <v>145</v>
      </c>
      <c r="O7">
        <v>143</v>
      </c>
      <c r="P7">
        <v>143</v>
      </c>
      <c r="Q7" s="4">
        <f t="shared" si="5"/>
        <v>100</v>
      </c>
      <c r="R7" s="4">
        <f t="shared" si="6"/>
        <v>40</v>
      </c>
      <c r="S7" s="4">
        <f t="shared" si="0"/>
        <v>99.338235294117652</v>
      </c>
    </row>
    <row r="8" spans="1:19" ht="26.25">
      <c r="A8">
        <v>4</v>
      </c>
      <c r="B8" t="s">
        <v>216</v>
      </c>
      <c r="C8" s="2" t="s">
        <v>118</v>
      </c>
      <c r="D8">
        <v>8</v>
      </c>
      <c r="E8">
        <v>9</v>
      </c>
      <c r="F8">
        <v>33</v>
      </c>
      <c r="G8" s="3">
        <v>36</v>
      </c>
      <c r="H8" s="4">
        <f t="shared" si="1"/>
        <v>90.277777777777771</v>
      </c>
      <c r="I8" s="4">
        <f t="shared" si="2"/>
        <v>27.083333333333332</v>
      </c>
      <c r="J8">
        <v>3</v>
      </c>
      <c r="K8">
        <f t="shared" si="3"/>
        <v>90</v>
      </c>
      <c r="L8" s="4">
        <f t="shared" si="4"/>
        <v>27</v>
      </c>
      <c r="M8">
        <v>417</v>
      </c>
      <c r="N8">
        <v>430</v>
      </c>
      <c r="O8">
        <v>355</v>
      </c>
      <c r="P8">
        <v>362</v>
      </c>
      <c r="Q8" s="4">
        <f t="shared" si="5"/>
        <v>97.52152126429398</v>
      </c>
      <c r="R8" s="4">
        <f t="shared" si="6"/>
        <v>39.008608505717596</v>
      </c>
      <c r="S8" s="4">
        <f t="shared" si="0"/>
        <v>93.091941839050918</v>
      </c>
    </row>
    <row r="9" spans="1:19">
      <c r="A9">
        <v>5</v>
      </c>
      <c r="B9" t="s">
        <v>216</v>
      </c>
      <c r="C9" s="2" t="s">
        <v>119</v>
      </c>
      <c r="D9">
        <v>9</v>
      </c>
      <c r="E9">
        <v>9</v>
      </c>
      <c r="F9">
        <v>35</v>
      </c>
      <c r="G9" s="3">
        <v>36</v>
      </c>
      <c r="H9" s="4">
        <f t="shared" si="1"/>
        <v>98.611111111111114</v>
      </c>
      <c r="I9" s="4">
        <f t="shared" si="2"/>
        <v>29.583333333333332</v>
      </c>
      <c r="J9">
        <v>5</v>
      </c>
      <c r="K9">
        <f t="shared" si="3"/>
        <v>100</v>
      </c>
      <c r="L9" s="4">
        <f t="shared" si="4"/>
        <v>30</v>
      </c>
      <c r="M9">
        <v>488</v>
      </c>
      <c r="N9">
        <v>490</v>
      </c>
      <c r="O9">
        <v>521</v>
      </c>
      <c r="P9">
        <v>521</v>
      </c>
      <c r="Q9" s="4">
        <f t="shared" si="5"/>
        <v>99.795918367346943</v>
      </c>
      <c r="R9" s="4">
        <f t="shared" si="6"/>
        <v>39.91836734693878</v>
      </c>
      <c r="S9" s="4">
        <f t="shared" si="0"/>
        <v>99.501700680272108</v>
      </c>
    </row>
    <row r="10" spans="1:19" ht="26.25">
      <c r="A10">
        <v>6</v>
      </c>
      <c r="B10" t="s">
        <v>216</v>
      </c>
      <c r="C10" s="2" t="s">
        <v>120</v>
      </c>
      <c r="D10">
        <v>8.5</v>
      </c>
      <c r="E10">
        <v>9</v>
      </c>
      <c r="F10">
        <v>34</v>
      </c>
      <c r="G10" s="3">
        <v>36</v>
      </c>
      <c r="H10" s="4">
        <f t="shared" si="1"/>
        <v>94.444444444444443</v>
      </c>
      <c r="I10" s="4">
        <f t="shared" si="2"/>
        <v>28.333333333333332</v>
      </c>
      <c r="J10">
        <v>6</v>
      </c>
      <c r="K10">
        <f t="shared" si="3"/>
        <v>100</v>
      </c>
      <c r="L10" s="4">
        <f>K10*0.3</f>
        <v>30</v>
      </c>
      <c r="M10">
        <v>240</v>
      </c>
      <c r="N10">
        <v>241</v>
      </c>
      <c r="O10">
        <v>241</v>
      </c>
      <c r="P10">
        <v>252</v>
      </c>
      <c r="Q10" s="4">
        <f t="shared" si="5"/>
        <v>97.609991437792274</v>
      </c>
      <c r="R10" s="4">
        <f t="shared" si="6"/>
        <v>39.043996575116914</v>
      </c>
      <c r="S10" s="4">
        <f t="shared" si="0"/>
        <v>97.377329908450236</v>
      </c>
    </row>
    <row r="11" spans="1:19">
      <c r="A11">
        <v>7</v>
      </c>
      <c r="B11" t="s">
        <v>216</v>
      </c>
      <c r="C11" t="s">
        <v>121</v>
      </c>
      <c r="D11">
        <v>11</v>
      </c>
      <c r="E11">
        <v>11</v>
      </c>
      <c r="F11">
        <v>38</v>
      </c>
      <c r="G11">
        <v>38</v>
      </c>
      <c r="H11" s="4">
        <f t="shared" si="1"/>
        <v>100</v>
      </c>
      <c r="I11" s="4">
        <f t="shared" si="2"/>
        <v>30</v>
      </c>
      <c r="J11">
        <v>4</v>
      </c>
      <c r="K11">
        <f t="shared" si="3"/>
        <v>100</v>
      </c>
      <c r="L11" s="4">
        <f t="shared" ref="L11:L74" si="7">K11*0.3</f>
        <v>30</v>
      </c>
      <c r="M11">
        <v>700</v>
      </c>
      <c r="N11">
        <v>701</v>
      </c>
      <c r="O11">
        <v>718</v>
      </c>
      <c r="P11">
        <v>723</v>
      </c>
      <c r="Q11" s="4">
        <f t="shared" si="5"/>
        <v>99.582891857709697</v>
      </c>
      <c r="R11" s="4">
        <f t="shared" si="6"/>
        <v>39.833156743083883</v>
      </c>
      <c r="S11" s="4">
        <f t="shared" si="0"/>
        <v>99.83315674308389</v>
      </c>
    </row>
    <row r="12" spans="1:19">
      <c r="A12">
        <v>8</v>
      </c>
      <c r="B12" t="s">
        <v>216</v>
      </c>
      <c r="C12" t="s">
        <v>122</v>
      </c>
      <c r="D12">
        <v>10</v>
      </c>
      <c r="E12">
        <v>11</v>
      </c>
      <c r="F12">
        <v>35</v>
      </c>
      <c r="G12">
        <v>36</v>
      </c>
      <c r="H12" s="4">
        <f t="shared" si="1"/>
        <v>94.065656565656568</v>
      </c>
      <c r="I12" s="4">
        <f t="shared" si="2"/>
        <v>28.219696969696969</v>
      </c>
      <c r="J12">
        <v>5</v>
      </c>
      <c r="K12">
        <f t="shared" si="3"/>
        <v>100</v>
      </c>
      <c r="L12" s="4">
        <f t="shared" si="7"/>
        <v>30</v>
      </c>
      <c r="M12">
        <v>610</v>
      </c>
      <c r="N12">
        <v>615</v>
      </c>
      <c r="O12">
        <v>568</v>
      </c>
      <c r="P12">
        <v>575</v>
      </c>
      <c r="Q12" s="4">
        <f t="shared" si="5"/>
        <v>98.984800282785429</v>
      </c>
      <c r="R12" s="4">
        <f t="shared" si="6"/>
        <v>39.593920113114173</v>
      </c>
      <c r="S12" s="4">
        <f t="shared" si="0"/>
        <v>97.813617082811135</v>
      </c>
    </row>
    <row r="13" spans="1:19">
      <c r="A13">
        <v>9</v>
      </c>
      <c r="B13" t="s">
        <v>216</v>
      </c>
      <c r="C13" t="s">
        <v>123</v>
      </c>
      <c r="D13">
        <v>10</v>
      </c>
      <c r="E13">
        <v>11</v>
      </c>
      <c r="F13">
        <v>35</v>
      </c>
      <c r="G13">
        <v>37</v>
      </c>
      <c r="H13" s="4">
        <f t="shared" si="1"/>
        <v>92.751842751842744</v>
      </c>
      <c r="I13" s="4">
        <f t="shared" si="2"/>
        <v>27.825552825552823</v>
      </c>
      <c r="J13">
        <v>4</v>
      </c>
      <c r="K13">
        <f t="shared" si="3"/>
        <v>100</v>
      </c>
      <c r="L13" s="4">
        <f t="shared" si="7"/>
        <v>30</v>
      </c>
      <c r="M13">
        <v>172</v>
      </c>
      <c r="N13">
        <v>176</v>
      </c>
      <c r="O13">
        <v>152</v>
      </c>
      <c r="P13">
        <v>155</v>
      </c>
      <c r="Q13" s="4">
        <f t="shared" si="5"/>
        <v>97.895894428152502</v>
      </c>
      <c r="R13" s="4">
        <f t="shared" si="6"/>
        <v>39.158357771261002</v>
      </c>
      <c r="S13" s="4">
        <f t="shared" si="0"/>
        <v>96.983910596813814</v>
      </c>
    </row>
    <row r="14" spans="1:19">
      <c r="A14">
        <v>10</v>
      </c>
      <c r="B14" t="s">
        <v>216</v>
      </c>
      <c r="C14" t="s">
        <v>124</v>
      </c>
      <c r="D14">
        <v>7.5</v>
      </c>
      <c r="E14">
        <v>9</v>
      </c>
      <c r="F14">
        <v>35.5</v>
      </c>
      <c r="G14">
        <v>36</v>
      </c>
      <c r="H14" s="4">
        <f t="shared" si="1"/>
        <v>90.972222222222229</v>
      </c>
      <c r="I14" s="4">
        <f t="shared" si="2"/>
        <v>27.291666666666668</v>
      </c>
      <c r="J14">
        <v>6</v>
      </c>
      <c r="K14">
        <f t="shared" si="3"/>
        <v>100</v>
      </c>
      <c r="L14" s="4">
        <f t="shared" si="7"/>
        <v>30</v>
      </c>
      <c r="M14">
        <v>548</v>
      </c>
      <c r="N14">
        <v>548</v>
      </c>
      <c r="O14">
        <v>497</v>
      </c>
      <c r="P14">
        <v>501</v>
      </c>
      <c r="Q14" s="4">
        <f t="shared" si="5"/>
        <v>99.600798403193608</v>
      </c>
      <c r="R14" s="4">
        <f t="shared" si="6"/>
        <v>39.840319361277444</v>
      </c>
      <c r="S14" s="4">
        <f t="shared" si="0"/>
        <v>97.131986027944123</v>
      </c>
    </row>
    <row r="15" spans="1:19">
      <c r="A15">
        <v>11</v>
      </c>
      <c r="B15" t="s">
        <v>216</v>
      </c>
      <c r="C15" t="s">
        <v>125</v>
      </c>
      <c r="D15">
        <v>7.5</v>
      </c>
      <c r="E15">
        <v>9</v>
      </c>
      <c r="F15">
        <v>32</v>
      </c>
      <c r="G15">
        <v>33</v>
      </c>
      <c r="H15" s="4">
        <f t="shared" si="1"/>
        <v>90.151515151515156</v>
      </c>
      <c r="I15" s="4">
        <f t="shared" si="2"/>
        <v>27.045454545454547</v>
      </c>
      <c r="J15">
        <v>3</v>
      </c>
      <c r="K15">
        <f t="shared" si="3"/>
        <v>90</v>
      </c>
      <c r="L15" s="4">
        <f t="shared" si="7"/>
        <v>27</v>
      </c>
      <c r="M15">
        <v>54</v>
      </c>
      <c r="N15">
        <v>54</v>
      </c>
      <c r="O15">
        <v>51</v>
      </c>
      <c r="P15">
        <v>51</v>
      </c>
      <c r="Q15" s="4">
        <f t="shared" si="5"/>
        <v>100</v>
      </c>
      <c r="R15" s="4">
        <f t="shared" si="6"/>
        <v>40</v>
      </c>
      <c r="S15" s="4">
        <f t="shared" si="0"/>
        <v>94.045454545454547</v>
      </c>
    </row>
    <row r="16" spans="1:19">
      <c r="A16">
        <v>12</v>
      </c>
      <c r="B16" t="s">
        <v>216</v>
      </c>
      <c r="C16" t="s">
        <v>126</v>
      </c>
      <c r="D16">
        <v>11</v>
      </c>
      <c r="E16">
        <v>11</v>
      </c>
      <c r="F16">
        <v>36</v>
      </c>
      <c r="G16">
        <v>38</v>
      </c>
      <c r="H16" s="4">
        <f t="shared" si="1"/>
        <v>97.368421052631575</v>
      </c>
      <c r="I16" s="4">
        <f t="shared" si="2"/>
        <v>29.210526315789473</v>
      </c>
      <c r="J16">
        <v>4</v>
      </c>
      <c r="K16">
        <f t="shared" si="3"/>
        <v>100</v>
      </c>
      <c r="L16" s="4">
        <f t="shared" si="7"/>
        <v>30</v>
      </c>
      <c r="M16">
        <v>542</v>
      </c>
      <c r="N16">
        <v>547</v>
      </c>
      <c r="O16">
        <v>531</v>
      </c>
      <c r="P16">
        <v>536</v>
      </c>
      <c r="Q16" s="4">
        <f t="shared" si="5"/>
        <v>99.07654369832737</v>
      </c>
      <c r="R16" s="4">
        <f t="shared" si="6"/>
        <v>39.630617479330951</v>
      </c>
      <c r="S16" s="4">
        <f t="shared" si="0"/>
        <v>98.841143795120416</v>
      </c>
    </row>
    <row r="17" spans="1:19">
      <c r="A17">
        <v>13</v>
      </c>
      <c r="B17" t="s">
        <v>216</v>
      </c>
      <c r="C17" t="s">
        <v>127</v>
      </c>
      <c r="D17">
        <v>10</v>
      </c>
      <c r="E17">
        <v>11</v>
      </c>
      <c r="F17">
        <v>35.5</v>
      </c>
      <c r="G17">
        <v>37</v>
      </c>
      <c r="H17" s="4">
        <f t="shared" si="1"/>
        <v>93.427518427518422</v>
      </c>
      <c r="I17" s="4">
        <f t="shared" si="2"/>
        <v>28.028255528255524</v>
      </c>
      <c r="J17">
        <v>5</v>
      </c>
      <c r="K17">
        <f t="shared" si="3"/>
        <v>100</v>
      </c>
      <c r="L17" s="4">
        <f t="shared" si="7"/>
        <v>30</v>
      </c>
      <c r="M17">
        <v>667</v>
      </c>
      <c r="N17">
        <v>670</v>
      </c>
      <c r="O17">
        <v>403</v>
      </c>
      <c r="P17">
        <v>410</v>
      </c>
      <c r="Q17" s="4">
        <f t="shared" si="5"/>
        <v>98.922460866399703</v>
      </c>
      <c r="R17" s="4">
        <f t="shared" si="6"/>
        <v>39.568984346559887</v>
      </c>
      <c r="S17" s="4">
        <f t="shared" si="0"/>
        <v>97.597239874815415</v>
      </c>
    </row>
    <row r="18" spans="1:19">
      <c r="A18">
        <v>14</v>
      </c>
      <c r="B18" t="s">
        <v>216</v>
      </c>
      <c r="C18" t="s">
        <v>128</v>
      </c>
      <c r="D18">
        <v>9</v>
      </c>
      <c r="E18">
        <v>9</v>
      </c>
      <c r="F18">
        <v>5</v>
      </c>
      <c r="G18">
        <v>32</v>
      </c>
      <c r="H18" s="4">
        <f t="shared" si="1"/>
        <v>57.8125</v>
      </c>
      <c r="I18" s="4">
        <f t="shared" si="2"/>
        <v>17.34375</v>
      </c>
      <c r="J18">
        <v>3</v>
      </c>
      <c r="K18">
        <f t="shared" si="3"/>
        <v>90</v>
      </c>
      <c r="L18" s="4">
        <f t="shared" si="7"/>
        <v>27</v>
      </c>
      <c r="M18">
        <v>97</v>
      </c>
      <c r="N18">
        <v>97</v>
      </c>
      <c r="O18">
        <v>88</v>
      </c>
      <c r="P18">
        <v>90</v>
      </c>
      <c r="Q18" s="4">
        <f t="shared" si="5"/>
        <v>98.888888888888886</v>
      </c>
      <c r="R18" s="4">
        <f t="shared" si="6"/>
        <v>39.555555555555557</v>
      </c>
      <c r="S18" s="4">
        <f t="shared" si="0"/>
        <v>83.899305555555557</v>
      </c>
    </row>
    <row r="19" spans="1:19">
      <c r="A19">
        <v>15</v>
      </c>
      <c r="B19" t="s">
        <v>216</v>
      </c>
      <c r="C19" t="s">
        <v>129</v>
      </c>
      <c r="D19">
        <v>9</v>
      </c>
      <c r="E19">
        <v>9</v>
      </c>
      <c r="F19">
        <v>34</v>
      </c>
      <c r="G19">
        <v>35</v>
      </c>
      <c r="H19" s="4">
        <f t="shared" si="1"/>
        <v>98.571428571428584</v>
      </c>
      <c r="I19" s="4">
        <f t="shared" si="2"/>
        <v>29.571428571428573</v>
      </c>
      <c r="J19">
        <v>4</v>
      </c>
      <c r="K19">
        <f t="shared" si="3"/>
        <v>100</v>
      </c>
      <c r="L19" s="4">
        <f t="shared" si="7"/>
        <v>30</v>
      </c>
      <c r="M19">
        <v>442</v>
      </c>
      <c r="N19">
        <v>448</v>
      </c>
      <c r="O19">
        <v>358</v>
      </c>
      <c r="P19">
        <v>364</v>
      </c>
      <c r="Q19" s="4">
        <f t="shared" si="5"/>
        <v>98.506181318681314</v>
      </c>
      <c r="R19" s="4">
        <f t="shared" si="6"/>
        <v>39.402472527472526</v>
      </c>
      <c r="S19" s="4">
        <f t="shared" si="0"/>
        <v>98.973901098901095</v>
      </c>
    </row>
    <row r="20" spans="1:19">
      <c r="A20">
        <v>16</v>
      </c>
      <c r="B20" t="s">
        <v>216</v>
      </c>
      <c r="C20" t="s">
        <v>130</v>
      </c>
      <c r="D20">
        <v>11</v>
      </c>
      <c r="E20">
        <v>11</v>
      </c>
      <c r="F20">
        <v>30.5</v>
      </c>
      <c r="G20">
        <v>37</v>
      </c>
      <c r="H20" s="4">
        <f t="shared" si="1"/>
        <v>91.21621621621621</v>
      </c>
      <c r="I20" s="4">
        <f t="shared" si="2"/>
        <v>27.364864864864863</v>
      </c>
      <c r="J20">
        <v>3</v>
      </c>
      <c r="K20">
        <f t="shared" si="3"/>
        <v>90</v>
      </c>
      <c r="L20" s="4">
        <f t="shared" si="7"/>
        <v>27</v>
      </c>
      <c r="M20">
        <v>195</v>
      </c>
      <c r="N20">
        <v>198</v>
      </c>
      <c r="O20">
        <v>174</v>
      </c>
      <c r="P20">
        <v>176</v>
      </c>
      <c r="Q20" s="4">
        <f t="shared" si="5"/>
        <v>98.674242424242436</v>
      </c>
      <c r="R20" s="4">
        <f t="shared" si="6"/>
        <v>39.469696969696976</v>
      </c>
      <c r="S20" s="4">
        <f t="shared" si="0"/>
        <v>93.834561834561839</v>
      </c>
    </row>
    <row r="21" spans="1:19">
      <c r="A21">
        <v>17</v>
      </c>
      <c r="B21" t="s">
        <v>216</v>
      </c>
      <c r="C21" t="s">
        <v>131</v>
      </c>
      <c r="D21">
        <v>10</v>
      </c>
      <c r="E21">
        <v>11</v>
      </c>
      <c r="F21">
        <v>32</v>
      </c>
      <c r="G21">
        <v>38</v>
      </c>
      <c r="H21" s="4">
        <f t="shared" si="1"/>
        <v>87.559808612440193</v>
      </c>
      <c r="I21" s="4">
        <f t="shared" si="2"/>
        <v>26.267942583732058</v>
      </c>
      <c r="J21">
        <v>4</v>
      </c>
      <c r="K21">
        <f t="shared" si="3"/>
        <v>100</v>
      </c>
      <c r="L21" s="4">
        <f t="shared" si="7"/>
        <v>30</v>
      </c>
      <c r="M21">
        <v>578</v>
      </c>
      <c r="N21">
        <v>581</v>
      </c>
      <c r="O21">
        <v>510</v>
      </c>
      <c r="P21">
        <v>511</v>
      </c>
      <c r="Q21" s="4">
        <f t="shared" si="5"/>
        <v>99.643977082498282</v>
      </c>
      <c r="R21" s="4">
        <f t="shared" si="6"/>
        <v>39.857590832999314</v>
      </c>
      <c r="S21" s="4">
        <f t="shared" si="0"/>
        <v>96.125533416731372</v>
      </c>
    </row>
    <row r="22" spans="1:19">
      <c r="A22">
        <v>18</v>
      </c>
      <c r="B22" t="s">
        <v>216</v>
      </c>
      <c r="C22" t="s">
        <v>132</v>
      </c>
      <c r="D22">
        <v>10</v>
      </c>
      <c r="E22">
        <v>11</v>
      </c>
      <c r="F22">
        <v>30.5</v>
      </c>
      <c r="G22">
        <v>36</v>
      </c>
      <c r="H22" s="4">
        <f t="shared" si="1"/>
        <v>87.815656565656568</v>
      </c>
      <c r="I22" s="4">
        <f t="shared" si="2"/>
        <v>26.344696969696969</v>
      </c>
      <c r="J22">
        <v>4</v>
      </c>
      <c r="K22">
        <f t="shared" si="3"/>
        <v>100</v>
      </c>
      <c r="L22" s="4">
        <f t="shared" si="7"/>
        <v>30</v>
      </c>
      <c r="M22">
        <v>535</v>
      </c>
      <c r="N22">
        <v>542</v>
      </c>
      <c r="O22">
        <v>459</v>
      </c>
      <c r="P22">
        <v>469</v>
      </c>
      <c r="Q22" s="4">
        <f t="shared" si="5"/>
        <v>98.288145461411972</v>
      </c>
      <c r="R22" s="4">
        <f t="shared" si="6"/>
        <v>39.31525818456479</v>
      </c>
      <c r="S22" s="4">
        <f t="shared" si="0"/>
        <v>95.659955154261752</v>
      </c>
    </row>
    <row r="23" spans="1:19">
      <c r="A23">
        <v>19</v>
      </c>
      <c r="B23" t="s">
        <v>216</v>
      </c>
      <c r="C23" t="s">
        <v>133</v>
      </c>
      <c r="D23">
        <v>9.5</v>
      </c>
      <c r="E23">
        <v>11</v>
      </c>
      <c r="F23">
        <v>31</v>
      </c>
      <c r="G23">
        <v>37</v>
      </c>
      <c r="H23" s="4">
        <f t="shared" si="1"/>
        <v>85.073710073710075</v>
      </c>
      <c r="I23" s="4">
        <f t="shared" si="2"/>
        <v>25.522113022113022</v>
      </c>
      <c r="J23">
        <v>3</v>
      </c>
      <c r="K23">
        <f t="shared" si="3"/>
        <v>90</v>
      </c>
      <c r="L23" s="4">
        <f t="shared" si="7"/>
        <v>27</v>
      </c>
      <c r="M23">
        <v>108</v>
      </c>
      <c r="N23">
        <v>108</v>
      </c>
      <c r="O23">
        <v>70</v>
      </c>
      <c r="P23">
        <v>71</v>
      </c>
      <c r="Q23" s="4">
        <f t="shared" si="5"/>
        <v>99.295774647887328</v>
      </c>
      <c r="R23" s="4">
        <f t="shared" si="6"/>
        <v>39.718309859154935</v>
      </c>
      <c r="S23" s="4">
        <f t="shared" si="0"/>
        <v>92.240422881267961</v>
      </c>
    </row>
    <row r="24" spans="1:19">
      <c r="A24">
        <v>20</v>
      </c>
      <c r="B24" t="s">
        <v>216</v>
      </c>
      <c r="C24" t="s">
        <v>134</v>
      </c>
      <c r="D24">
        <v>11</v>
      </c>
      <c r="E24">
        <v>11</v>
      </c>
      <c r="F24">
        <v>37</v>
      </c>
      <c r="G24">
        <v>37</v>
      </c>
      <c r="H24" s="4">
        <f t="shared" si="1"/>
        <v>100</v>
      </c>
      <c r="I24" s="4">
        <f t="shared" si="2"/>
        <v>30</v>
      </c>
      <c r="J24">
        <v>2</v>
      </c>
      <c r="K24">
        <f t="shared" si="3"/>
        <v>60</v>
      </c>
      <c r="L24" s="4">
        <f t="shared" si="7"/>
        <v>18</v>
      </c>
      <c r="M24">
        <v>655</v>
      </c>
      <c r="N24">
        <v>655</v>
      </c>
      <c r="O24">
        <v>631</v>
      </c>
      <c r="P24">
        <v>636</v>
      </c>
      <c r="Q24" s="4">
        <f t="shared" si="5"/>
        <v>99.6069182389937</v>
      </c>
      <c r="R24" s="4">
        <f t="shared" si="6"/>
        <v>39.842767295597483</v>
      </c>
      <c r="S24" s="4">
        <f t="shared" si="0"/>
        <v>87.842767295597483</v>
      </c>
    </row>
    <row r="25" spans="1:19">
      <c r="A25">
        <v>21</v>
      </c>
      <c r="B25" t="s">
        <v>216</v>
      </c>
      <c r="C25" t="s">
        <v>135</v>
      </c>
      <c r="D25">
        <v>11</v>
      </c>
      <c r="E25">
        <v>11</v>
      </c>
      <c r="F25">
        <v>35</v>
      </c>
      <c r="G25">
        <v>37</v>
      </c>
      <c r="H25" s="4">
        <f t="shared" si="1"/>
        <v>97.297297297297305</v>
      </c>
      <c r="I25" s="4">
        <f t="shared" si="2"/>
        <v>29.189189189189189</v>
      </c>
      <c r="J25">
        <v>4</v>
      </c>
      <c r="K25">
        <f t="shared" si="3"/>
        <v>100</v>
      </c>
      <c r="L25" s="4">
        <f t="shared" si="7"/>
        <v>30</v>
      </c>
      <c r="M25">
        <v>628</v>
      </c>
      <c r="N25">
        <v>628</v>
      </c>
      <c r="O25">
        <v>583</v>
      </c>
      <c r="P25">
        <v>583</v>
      </c>
      <c r="Q25" s="4">
        <f t="shared" si="5"/>
        <v>100</v>
      </c>
      <c r="R25" s="4">
        <f t="shared" si="6"/>
        <v>40</v>
      </c>
      <c r="S25" s="4">
        <f t="shared" si="0"/>
        <v>99.189189189189193</v>
      </c>
    </row>
    <row r="26" spans="1:19">
      <c r="A26">
        <v>22</v>
      </c>
      <c r="B26" t="s">
        <v>216</v>
      </c>
      <c r="C26" t="s">
        <v>136</v>
      </c>
      <c r="D26">
        <v>11</v>
      </c>
      <c r="E26">
        <v>11</v>
      </c>
      <c r="F26">
        <v>24</v>
      </c>
      <c r="G26">
        <v>36</v>
      </c>
      <c r="H26" s="4">
        <f t="shared" si="1"/>
        <v>83.333333333333329</v>
      </c>
      <c r="I26" s="4">
        <f t="shared" si="2"/>
        <v>24.999999999999996</v>
      </c>
      <c r="J26">
        <v>4</v>
      </c>
      <c r="K26">
        <f t="shared" si="3"/>
        <v>100</v>
      </c>
      <c r="L26" s="4">
        <f t="shared" si="7"/>
        <v>30</v>
      </c>
      <c r="M26">
        <v>447</v>
      </c>
      <c r="N26">
        <v>448</v>
      </c>
      <c r="O26">
        <v>370</v>
      </c>
      <c r="P26">
        <v>372</v>
      </c>
      <c r="Q26" s="4">
        <f t="shared" si="5"/>
        <v>99.619575652841789</v>
      </c>
      <c r="R26" s="4">
        <f t="shared" si="6"/>
        <v>39.847830261136721</v>
      </c>
      <c r="S26" s="4">
        <f t="shared" si="0"/>
        <v>94.847830261136721</v>
      </c>
    </row>
    <row r="27" spans="1:19">
      <c r="A27">
        <v>23</v>
      </c>
      <c r="B27" t="s">
        <v>216</v>
      </c>
      <c r="C27" t="s">
        <v>137</v>
      </c>
      <c r="D27">
        <v>9</v>
      </c>
      <c r="E27">
        <v>9</v>
      </c>
      <c r="F27">
        <v>31</v>
      </c>
      <c r="G27">
        <v>33</v>
      </c>
      <c r="H27" s="4">
        <f t="shared" si="1"/>
        <v>96.969696969696969</v>
      </c>
      <c r="I27" s="4">
        <f t="shared" si="2"/>
        <v>29.09090909090909</v>
      </c>
      <c r="J27">
        <v>3</v>
      </c>
      <c r="K27">
        <f t="shared" si="3"/>
        <v>90</v>
      </c>
      <c r="L27" s="4">
        <f t="shared" si="7"/>
        <v>27</v>
      </c>
      <c r="M27">
        <v>78</v>
      </c>
      <c r="N27">
        <v>79</v>
      </c>
      <c r="O27">
        <v>78</v>
      </c>
      <c r="P27">
        <v>78</v>
      </c>
      <c r="Q27" s="4">
        <f t="shared" si="5"/>
        <v>99.367088607594937</v>
      </c>
      <c r="R27" s="4">
        <f t="shared" si="6"/>
        <v>39.74683544303798</v>
      </c>
      <c r="S27" s="4">
        <f t="shared" si="0"/>
        <v>95.837744533947074</v>
      </c>
    </row>
    <row r="28" spans="1:19">
      <c r="A28">
        <v>24</v>
      </c>
      <c r="B28" t="s">
        <v>216</v>
      </c>
      <c r="C28" t="s">
        <v>138</v>
      </c>
      <c r="D28">
        <v>8</v>
      </c>
      <c r="E28">
        <v>9</v>
      </c>
      <c r="F28">
        <v>28.5</v>
      </c>
      <c r="G28">
        <v>34</v>
      </c>
      <c r="H28" s="4">
        <f t="shared" si="1"/>
        <v>86.356209150326805</v>
      </c>
      <c r="I28" s="4">
        <f t="shared" si="2"/>
        <v>25.906862745098042</v>
      </c>
      <c r="J28">
        <v>3</v>
      </c>
      <c r="K28">
        <f t="shared" si="3"/>
        <v>90</v>
      </c>
      <c r="L28" s="4">
        <f t="shared" si="7"/>
        <v>27</v>
      </c>
      <c r="M28">
        <v>158</v>
      </c>
      <c r="N28">
        <v>160</v>
      </c>
      <c r="O28">
        <v>142</v>
      </c>
      <c r="P28">
        <v>144</v>
      </c>
      <c r="Q28" s="4">
        <f t="shared" si="5"/>
        <v>98.680555555555557</v>
      </c>
      <c r="R28" s="4">
        <f t="shared" si="6"/>
        <v>39.472222222222229</v>
      </c>
      <c r="S28" s="4">
        <f t="shared" si="0"/>
        <v>92.379084967320267</v>
      </c>
    </row>
    <row r="29" spans="1:19">
      <c r="A29">
        <v>25</v>
      </c>
      <c r="B29" t="s">
        <v>216</v>
      </c>
      <c r="C29" t="s">
        <v>139</v>
      </c>
      <c r="D29">
        <v>7.5</v>
      </c>
      <c r="E29">
        <v>9</v>
      </c>
      <c r="F29">
        <v>30.5</v>
      </c>
      <c r="G29">
        <v>35</v>
      </c>
      <c r="H29" s="4">
        <f t="shared" si="1"/>
        <v>85.238095238095241</v>
      </c>
      <c r="I29" s="4">
        <f t="shared" si="2"/>
        <v>25.571428571428573</v>
      </c>
      <c r="J29">
        <v>2</v>
      </c>
      <c r="K29">
        <f t="shared" si="3"/>
        <v>60</v>
      </c>
      <c r="L29" s="4">
        <f t="shared" si="7"/>
        <v>18</v>
      </c>
      <c r="M29">
        <v>219</v>
      </c>
      <c r="N29">
        <v>221</v>
      </c>
      <c r="O29">
        <v>197</v>
      </c>
      <c r="P29">
        <v>201</v>
      </c>
      <c r="Q29" s="4">
        <f t="shared" si="5"/>
        <v>98.552486436595316</v>
      </c>
      <c r="R29" s="4">
        <f t="shared" si="6"/>
        <v>39.420994574638129</v>
      </c>
      <c r="S29" s="4">
        <f t="shared" si="0"/>
        <v>82.992423146066699</v>
      </c>
    </row>
    <row r="30" spans="1:19">
      <c r="A30">
        <v>26</v>
      </c>
      <c r="B30" t="s">
        <v>216</v>
      </c>
      <c r="C30" t="s">
        <v>140</v>
      </c>
      <c r="D30">
        <v>9</v>
      </c>
      <c r="E30">
        <v>11</v>
      </c>
      <c r="F30">
        <v>37</v>
      </c>
      <c r="G30">
        <v>38</v>
      </c>
      <c r="H30" s="4">
        <f t="shared" si="1"/>
        <v>89.593301435406701</v>
      </c>
      <c r="I30" s="4">
        <f t="shared" si="2"/>
        <v>26.87799043062201</v>
      </c>
      <c r="J30">
        <v>4</v>
      </c>
      <c r="K30">
        <f t="shared" si="3"/>
        <v>100</v>
      </c>
      <c r="L30" s="4">
        <f t="shared" si="7"/>
        <v>30</v>
      </c>
      <c r="M30">
        <v>207</v>
      </c>
      <c r="N30">
        <v>211</v>
      </c>
      <c r="O30">
        <v>133</v>
      </c>
      <c r="P30">
        <v>137</v>
      </c>
      <c r="Q30" s="4">
        <f t="shared" si="5"/>
        <v>97.592278686823263</v>
      </c>
      <c r="R30" s="4">
        <f t="shared" si="6"/>
        <v>39.036911474729308</v>
      </c>
      <c r="S30" s="4">
        <f t="shared" si="0"/>
        <v>95.914901905351314</v>
      </c>
    </row>
    <row r="31" spans="1:19">
      <c r="A31">
        <v>27</v>
      </c>
      <c r="B31" t="s">
        <v>216</v>
      </c>
      <c r="C31" t="s">
        <v>141</v>
      </c>
      <c r="D31">
        <v>11</v>
      </c>
      <c r="E31">
        <v>11</v>
      </c>
      <c r="F31">
        <v>35</v>
      </c>
      <c r="G31">
        <v>38</v>
      </c>
      <c r="H31" s="4">
        <f t="shared" si="1"/>
        <v>96.05263157894737</v>
      </c>
      <c r="I31" s="4">
        <f t="shared" si="2"/>
        <v>28.815789473684209</v>
      </c>
      <c r="J31">
        <v>4</v>
      </c>
      <c r="K31">
        <f t="shared" si="3"/>
        <v>100</v>
      </c>
      <c r="L31" s="4">
        <f t="shared" si="7"/>
        <v>30</v>
      </c>
      <c r="M31">
        <v>602</v>
      </c>
      <c r="N31">
        <v>604</v>
      </c>
      <c r="O31">
        <v>558</v>
      </c>
      <c r="P31">
        <v>559</v>
      </c>
      <c r="Q31" s="4">
        <f t="shared" si="5"/>
        <v>99.744991647810068</v>
      </c>
      <c r="R31" s="4">
        <f t="shared" si="6"/>
        <v>39.897996659124033</v>
      </c>
      <c r="S31" s="4">
        <f t="shared" si="0"/>
        <v>98.713786132808238</v>
      </c>
    </row>
    <row r="32" spans="1:19">
      <c r="A32">
        <v>28</v>
      </c>
      <c r="B32" t="s">
        <v>217</v>
      </c>
      <c r="C32" t="s">
        <v>142</v>
      </c>
      <c r="D32">
        <v>8</v>
      </c>
      <c r="E32">
        <v>9</v>
      </c>
      <c r="F32">
        <v>31.5</v>
      </c>
      <c r="G32">
        <v>35</v>
      </c>
      <c r="H32" s="4">
        <f t="shared" si="1"/>
        <v>89.444444444444443</v>
      </c>
      <c r="I32" s="4">
        <f t="shared" si="2"/>
        <v>26.833333333333332</v>
      </c>
      <c r="J32">
        <v>5</v>
      </c>
      <c r="K32">
        <f t="shared" si="3"/>
        <v>100</v>
      </c>
      <c r="L32" s="4">
        <f t="shared" si="7"/>
        <v>30</v>
      </c>
      <c r="M32">
        <v>184</v>
      </c>
      <c r="N32">
        <v>185</v>
      </c>
      <c r="O32">
        <v>132</v>
      </c>
      <c r="P32">
        <v>132</v>
      </c>
      <c r="Q32" s="4">
        <f t="shared" si="5"/>
        <v>99.729729729729726</v>
      </c>
      <c r="R32" s="4">
        <f t="shared" si="6"/>
        <v>39.891891891891895</v>
      </c>
      <c r="S32" s="4">
        <f t="shared" si="0"/>
        <v>96.725225225225216</v>
      </c>
    </row>
    <row r="33" spans="1:19">
      <c r="A33">
        <v>29</v>
      </c>
      <c r="B33" t="s">
        <v>217</v>
      </c>
      <c r="C33" t="s">
        <v>143</v>
      </c>
      <c r="D33">
        <v>8.5</v>
      </c>
      <c r="E33">
        <v>9</v>
      </c>
      <c r="F33">
        <v>34.5</v>
      </c>
      <c r="G33">
        <v>36</v>
      </c>
      <c r="H33" s="4">
        <f t="shared" si="1"/>
        <v>95.138888888888886</v>
      </c>
      <c r="I33" s="4">
        <f t="shared" si="2"/>
        <v>28.541666666666664</v>
      </c>
      <c r="J33">
        <v>4</v>
      </c>
      <c r="K33">
        <f t="shared" si="3"/>
        <v>100</v>
      </c>
      <c r="L33" s="4">
        <f t="shared" si="7"/>
        <v>30</v>
      </c>
      <c r="M33">
        <v>248</v>
      </c>
      <c r="N33">
        <v>250</v>
      </c>
      <c r="O33">
        <v>193</v>
      </c>
      <c r="P33">
        <v>196</v>
      </c>
      <c r="Q33" s="4">
        <f t="shared" si="5"/>
        <v>98.834693877551018</v>
      </c>
      <c r="R33" s="4">
        <f t="shared" si="6"/>
        <v>39.53387755102041</v>
      </c>
      <c r="S33" s="4">
        <f t="shared" si="0"/>
        <v>98.075544217687082</v>
      </c>
    </row>
    <row r="34" spans="1:19">
      <c r="A34">
        <v>30</v>
      </c>
      <c r="B34" t="s">
        <v>218</v>
      </c>
      <c r="C34" t="s">
        <v>144</v>
      </c>
      <c r="D34">
        <v>8</v>
      </c>
      <c r="E34">
        <v>9</v>
      </c>
      <c r="F34">
        <v>35.5</v>
      </c>
      <c r="G34">
        <v>36</v>
      </c>
      <c r="H34" s="4">
        <f t="shared" si="1"/>
        <v>93.75</v>
      </c>
      <c r="I34" s="4">
        <f t="shared" si="2"/>
        <v>28.125</v>
      </c>
      <c r="J34">
        <v>5</v>
      </c>
      <c r="K34">
        <f t="shared" si="3"/>
        <v>100</v>
      </c>
      <c r="L34" s="4">
        <f t="shared" si="7"/>
        <v>30</v>
      </c>
      <c r="M34">
        <v>358</v>
      </c>
      <c r="N34">
        <v>364</v>
      </c>
      <c r="O34">
        <v>329</v>
      </c>
      <c r="P34">
        <v>345</v>
      </c>
      <c r="Q34" s="4">
        <f t="shared" si="5"/>
        <v>96.856983596114034</v>
      </c>
      <c r="R34" s="4">
        <f t="shared" si="6"/>
        <v>38.742793438445617</v>
      </c>
      <c r="S34" s="4">
        <f t="shared" si="0"/>
        <v>96.867793438445617</v>
      </c>
    </row>
    <row r="35" spans="1:19">
      <c r="A35">
        <v>31</v>
      </c>
      <c r="B35" t="s">
        <v>218</v>
      </c>
      <c r="C35" t="s">
        <v>145</v>
      </c>
      <c r="D35">
        <v>9</v>
      </c>
      <c r="E35">
        <v>9</v>
      </c>
      <c r="F35">
        <v>35</v>
      </c>
      <c r="G35">
        <v>36</v>
      </c>
      <c r="H35" s="4">
        <f t="shared" si="1"/>
        <v>98.611111111111114</v>
      </c>
      <c r="I35" s="4">
        <f t="shared" si="2"/>
        <v>29.583333333333332</v>
      </c>
      <c r="J35">
        <v>5</v>
      </c>
      <c r="K35">
        <f t="shared" si="3"/>
        <v>100</v>
      </c>
      <c r="L35" s="4">
        <f t="shared" si="7"/>
        <v>30</v>
      </c>
      <c r="M35">
        <v>570</v>
      </c>
      <c r="N35">
        <v>573</v>
      </c>
      <c r="O35">
        <v>442</v>
      </c>
      <c r="P35">
        <v>447</v>
      </c>
      <c r="Q35" s="4">
        <f t="shared" si="5"/>
        <v>99.17893577895687</v>
      </c>
      <c r="R35" s="4">
        <f t="shared" si="6"/>
        <v>39.671574311582752</v>
      </c>
      <c r="S35" s="4">
        <f t="shared" si="0"/>
        <v>99.254907644916074</v>
      </c>
    </row>
    <row r="36" spans="1:19">
      <c r="A36">
        <v>32</v>
      </c>
      <c r="B36" t="s">
        <v>219</v>
      </c>
      <c r="C36" t="s">
        <v>146</v>
      </c>
      <c r="D36">
        <v>7.5</v>
      </c>
      <c r="E36">
        <v>9</v>
      </c>
      <c r="F36">
        <v>29.5</v>
      </c>
      <c r="G36">
        <v>33</v>
      </c>
      <c r="H36" s="4">
        <f t="shared" si="1"/>
        <v>86.36363636363636</v>
      </c>
      <c r="I36" s="4">
        <f t="shared" si="2"/>
        <v>25.909090909090907</v>
      </c>
      <c r="J36">
        <v>5</v>
      </c>
      <c r="K36">
        <f t="shared" si="3"/>
        <v>100</v>
      </c>
      <c r="L36" s="4">
        <f t="shared" si="7"/>
        <v>30</v>
      </c>
      <c r="M36">
        <v>101</v>
      </c>
      <c r="N36">
        <v>101</v>
      </c>
      <c r="O36">
        <v>73</v>
      </c>
      <c r="P36">
        <v>73</v>
      </c>
      <c r="Q36" s="4">
        <f t="shared" si="5"/>
        <v>100</v>
      </c>
      <c r="R36" s="4">
        <f t="shared" si="6"/>
        <v>40</v>
      </c>
      <c r="S36" s="4">
        <f t="shared" si="0"/>
        <v>95.909090909090907</v>
      </c>
    </row>
    <row r="37" spans="1:19">
      <c r="A37">
        <v>33</v>
      </c>
      <c r="B37" t="s">
        <v>220</v>
      </c>
      <c r="C37" t="s">
        <v>147</v>
      </c>
      <c r="D37">
        <v>9.5</v>
      </c>
      <c r="E37">
        <v>11</v>
      </c>
      <c r="F37">
        <v>34.5</v>
      </c>
      <c r="G37">
        <v>38</v>
      </c>
      <c r="H37" s="4">
        <f t="shared" si="1"/>
        <v>88.576555023923447</v>
      </c>
      <c r="I37" s="4">
        <f t="shared" si="2"/>
        <v>26.572966507177032</v>
      </c>
      <c r="J37">
        <v>3</v>
      </c>
      <c r="K37">
        <f t="shared" si="3"/>
        <v>90</v>
      </c>
      <c r="L37" s="4">
        <f t="shared" si="7"/>
        <v>27</v>
      </c>
      <c r="M37">
        <v>244</v>
      </c>
      <c r="N37">
        <v>254</v>
      </c>
      <c r="O37">
        <v>157</v>
      </c>
      <c r="P37">
        <v>165</v>
      </c>
      <c r="Q37" s="4">
        <f t="shared" si="5"/>
        <v>95.607253638749697</v>
      </c>
      <c r="R37" s="4">
        <f t="shared" si="6"/>
        <v>38.242901455499883</v>
      </c>
      <c r="S37" s="4">
        <f t="shared" si="0"/>
        <v>91.815867962676919</v>
      </c>
    </row>
    <row r="38" spans="1:19">
      <c r="A38">
        <v>34</v>
      </c>
      <c r="B38" t="s">
        <v>221</v>
      </c>
      <c r="C38" t="s">
        <v>148</v>
      </c>
      <c r="D38">
        <v>7.5</v>
      </c>
      <c r="E38">
        <v>9</v>
      </c>
      <c r="F38">
        <v>21.5</v>
      </c>
      <c r="G38">
        <v>34</v>
      </c>
      <c r="H38" s="4">
        <f t="shared" si="1"/>
        <v>73.284313725490208</v>
      </c>
      <c r="I38" s="4">
        <f t="shared" si="2"/>
        <v>21.985294117647062</v>
      </c>
      <c r="J38">
        <v>3</v>
      </c>
      <c r="K38">
        <f t="shared" si="3"/>
        <v>90</v>
      </c>
      <c r="L38" s="4">
        <f t="shared" si="7"/>
        <v>27</v>
      </c>
      <c r="M38">
        <v>113</v>
      </c>
      <c r="N38">
        <v>114</v>
      </c>
      <c r="O38">
        <v>97</v>
      </c>
      <c r="P38">
        <v>97</v>
      </c>
      <c r="Q38" s="4">
        <f t="shared" si="5"/>
        <v>99.561403508771932</v>
      </c>
      <c r="R38" s="4">
        <f t="shared" si="6"/>
        <v>39.824561403508774</v>
      </c>
      <c r="S38" s="4">
        <f t="shared" si="0"/>
        <v>88.809855521155839</v>
      </c>
    </row>
    <row r="39" spans="1:19">
      <c r="A39">
        <v>35</v>
      </c>
      <c r="B39" t="s">
        <v>222</v>
      </c>
      <c r="C39" t="s">
        <v>149</v>
      </c>
      <c r="D39">
        <v>8</v>
      </c>
      <c r="E39">
        <v>9</v>
      </c>
      <c r="F39">
        <v>34</v>
      </c>
      <c r="G39">
        <v>36</v>
      </c>
      <c r="H39" s="4">
        <f t="shared" si="1"/>
        <v>91.666666666666657</v>
      </c>
      <c r="I39" s="4">
        <f t="shared" si="2"/>
        <v>27.499999999999996</v>
      </c>
      <c r="J39">
        <v>4</v>
      </c>
      <c r="K39">
        <f t="shared" si="3"/>
        <v>100</v>
      </c>
      <c r="L39" s="4">
        <f t="shared" si="7"/>
        <v>30</v>
      </c>
      <c r="M39">
        <v>118</v>
      </c>
      <c r="N39">
        <v>119</v>
      </c>
      <c r="O39">
        <v>83</v>
      </c>
      <c r="P39">
        <v>83</v>
      </c>
      <c r="Q39" s="4">
        <f t="shared" si="5"/>
        <v>99.579831932773118</v>
      </c>
      <c r="R39" s="4">
        <f t="shared" si="6"/>
        <v>39.831932773109251</v>
      </c>
      <c r="S39" s="4">
        <f t="shared" si="0"/>
        <v>97.331932773109259</v>
      </c>
    </row>
    <row r="40" spans="1:19">
      <c r="A40">
        <v>36</v>
      </c>
      <c r="B40" t="s">
        <v>223</v>
      </c>
      <c r="C40" t="s">
        <v>150</v>
      </c>
      <c r="D40">
        <v>7.5</v>
      </c>
      <c r="E40">
        <v>9</v>
      </c>
      <c r="F40">
        <v>28</v>
      </c>
      <c r="G40">
        <v>34</v>
      </c>
      <c r="H40" s="4">
        <f t="shared" si="1"/>
        <v>82.843137254901961</v>
      </c>
      <c r="I40" s="4">
        <f t="shared" si="2"/>
        <v>24.852941176470587</v>
      </c>
      <c r="J40">
        <v>2</v>
      </c>
      <c r="K40">
        <f t="shared" si="3"/>
        <v>60</v>
      </c>
      <c r="L40" s="4">
        <f t="shared" si="7"/>
        <v>18</v>
      </c>
      <c r="M40">
        <v>18</v>
      </c>
      <c r="N40">
        <v>19</v>
      </c>
      <c r="O40">
        <v>12</v>
      </c>
      <c r="P40">
        <v>12</v>
      </c>
      <c r="Q40" s="4">
        <f t="shared" si="5"/>
        <v>97.368421052631575</v>
      </c>
      <c r="R40" s="4">
        <f t="shared" si="6"/>
        <v>38.94736842105263</v>
      </c>
      <c r="S40" s="4">
        <f t="shared" si="0"/>
        <v>81.80030959752321</v>
      </c>
    </row>
    <row r="41" spans="1:19">
      <c r="A41">
        <v>37</v>
      </c>
      <c r="B41" t="s">
        <v>224</v>
      </c>
      <c r="C41" t="s">
        <v>151</v>
      </c>
      <c r="D41">
        <v>9</v>
      </c>
      <c r="E41">
        <v>9</v>
      </c>
      <c r="F41">
        <v>23</v>
      </c>
      <c r="G41">
        <v>35</v>
      </c>
      <c r="H41" s="4">
        <f t="shared" si="1"/>
        <v>82.857142857142847</v>
      </c>
      <c r="I41" s="4">
        <f t="shared" si="2"/>
        <v>24.857142857142854</v>
      </c>
      <c r="J41">
        <v>5</v>
      </c>
      <c r="K41">
        <f t="shared" si="3"/>
        <v>100</v>
      </c>
      <c r="L41" s="4">
        <f t="shared" si="7"/>
        <v>30</v>
      </c>
      <c r="M41">
        <v>250</v>
      </c>
      <c r="N41">
        <v>250</v>
      </c>
      <c r="O41">
        <v>193</v>
      </c>
      <c r="P41">
        <v>193</v>
      </c>
      <c r="Q41" s="4">
        <f t="shared" si="5"/>
        <v>100</v>
      </c>
      <c r="R41" s="4">
        <f t="shared" si="6"/>
        <v>40</v>
      </c>
      <c r="S41" s="4">
        <f t="shared" si="0"/>
        <v>94.857142857142861</v>
      </c>
    </row>
    <row r="42" spans="1:19">
      <c r="A42">
        <v>38</v>
      </c>
      <c r="B42" t="s">
        <v>225</v>
      </c>
      <c r="C42" t="s">
        <v>152</v>
      </c>
      <c r="D42">
        <v>7</v>
      </c>
      <c r="E42">
        <v>9</v>
      </c>
      <c r="F42">
        <v>28.5</v>
      </c>
      <c r="G42">
        <v>35</v>
      </c>
      <c r="H42" s="4">
        <f t="shared" si="1"/>
        <v>79.603174603174608</v>
      </c>
      <c r="I42" s="4">
        <f t="shared" si="2"/>
        <v>23.880952380952383</v>
      </c>
      <c r="J42">
        <v>4</v>
      </c>
      <c r="K42">
        <f t="shared" si="3"/>
        <v>100</v>
      </c>
      <c r="L42" s="4">
        <f t="shared" si="7"/>
        <v>30</v>
      </c>
      <c r="M42">
        <v>90</v>
      </c>
      <c r="N42">
        <v>90</v>
      </c>
      <c r="O42">
        <v>70</v>
      </c>
      <c r="P42">
        <v>71</v>
      </c>
      <c r="Q42" s="4">
        <f t="shared" si="5"/>
        <v>99.295774647887328</v>
      </c>
      <c r="R42" s="4">
        <f t="shared" si="6"/>
        <v>39.718309859154935</v>
      </c>
      <c r="S42" s="4">
        <f t="shared" si="0"/>
        <v>93.599262240107322</v>
      </c>
    </row>
    <row r="43" spans="1:19">
      <c r="A43">
        <v>39</v>
      </c>
      <c r="B43" t="s">
        <v>226</v>
      </c>
      <c r="C43" t="s">
        <v>153</v>
      </c>
      <c r="D43">
        <v>9</v>
      </c>
      <c r="E43">
        <v>9</v>
      </c>
      <c r="F43">
        <v>24.5</v>
      </c>
      <c r="G43">
        <v>34</v>
      </c>
      <c r="H43" s="4">
        <f t="shared" si="1"/>
        <v>86.029411764705884</v>
      </c>
      <c r="I43" s="4">
        <f t="shared" si="2"/>
        <v>25.808823529411764</v>
      </c>
      <c r="J43">
        <v>3</v>
      </c>
      <c r="K43">
        <f t="shared" si="3"/>
        <v>90</v>
      </c>
      <c r="L43" s="4">
        <f t="shared" si="7"/>
        <v>27</v>
      </c>
      <c r="M43">
        <v>79</v>
      </c>
      <c r="N43">
        <v>80</v>
      </c>
      <c r="O43">
        <v>59</v>
      </c>
      <c r="P43">
        <v>61</v>
      </c>
      <c r="Q43" s="4">
        <f t="shared" si="5"/>
        <v>97.735655737704917</v>
      </c>
      <c r="R43" s="4">
        <f t="shared" si="6"/>
        <v>39.094262295081968</v>
      </c>
      <c r="S43" s="4">
        <f t="shared" si="0"/>
        <v>91.903085824493729</v>
      </c>
    </row>
    <row r="44" spans="1:19">
      <c r="A44">
        <v>40</v>
      </c>
      <c r="B44" t="s">
        <v>227</v>
      </c>
      <c r="C44" t="s">
        <v>154</v>
      </c>
      <c r="D44">
        <v>10</v>
      </c>
      <c r="E44">
        <v>11</v>
      </c>
      <c r="F44">
        <v>36</v>
      </c>
      <c r="G44">
        <v>38</v>
      </c>
      <c r="H44" s="4">
        <f t="shared" si="1"/>
        <v>92.822966507177028</v>
      </c>
      <c r="I44" s="4">
        <f t="shared" si="2"/>
        <v>27.846889952153109</v>
      </c>
      <c r="J44">
        <v>3</v>
      </c>
      <c r="K44">
        <f t="shared" si="3"/>
        <v>90</v>
      </c>
      <c r="L44" s="4">
        <f t="shared" si="7"/>
        <v>27</v>
      </c>
      <c r="M44">
        <v>586</v>
      </c>
      <c r="N44">
        <v>592</v>
      </c>
      <c r="O44">
        <v>477</v>
      </c>
      <c r="P44">
        <v>481</v>
      </c>
      <c r="Q44" s="4">
        <f t="shared" si="5"/>
        <v>99.077442827442823</v>
      </c>
      <c r="R44" s="4">
        <f t="shared" si="6"/>
        <v>39.630977130977129</v>
      </c>
      <c r="S44" s="4">
        <f t="shared" si="0"/>
        <v>94.477867083130235</v>
      </c>
    </row>
    <row r="45" spans="1:19">
      <c r="A45">
        <v>41</v>
      </c>
      <c r="B45" t="s">
        <v>155</v>
      </c>
      <c r="C45" t="s">
        <v>156</v>
      </c>
      <c r="D45">
        <v>8.5</v>
      </c>
      <c r="E45">
        <v>9</v>
      </c>
      <c r="F45">
        <v>22.5</v>
      </c>
      <c r="G45">
        <v>35</v>
      </c>
      <c r="H45" s="4">
        <f t="shared" si="1"/>
        <v>79.365079365079367</v>
      </c>
      <c r="I45" s="4">
        <f t="shared" si="2"/>
        <v>23.80952380952381</v>
      </c>
      <c r="J45">
        <v>4</v>
      </c>
      <c r="K45">
        <f t="shared" si="3"/>
        <v>100</v>
      </c>
      <c r="L45" s="4">
        <f t="shared" si="7"/>
        <v>30</v>
      </c>
      <c r="M45">
        <v>74</v>
      </c>
      <c r="N45">
        <v>74</v>
      </c>
      <c r="O45">
        <v>50</v>
      </c>
      <c r="P45">
        <v>50</v>
      </c>
      <c r="Q45" s="4">
        <f t="shared" si="5"/>
        <v>100</v>
      </c>
      <c r="R45" s="4">
        <f t="shared" si="6"/>
        <v>40</v>
      </c>
      <c r="S45" s="4">
        <f t="shared" si="0"/>
        <v>93.80952380952381</v>
      </c>
    </row>
    <row r="46" spans="1:19">
      <c r="A46">
        <v>42</v>
      </c>
      <c r="B46" t="s">
        <v>157</v>
      </c>
      <c r="C46" t="s">
        <v>158</v>
      </c>
      <c r="D46">
        <v>7.5</v>
      </c>
      <c r="E46">
        <v>9</v>
      </c>
      <c r="F46">
        <v>34</v>
      </c>
      <c r="G46">
        <v>35</v>
      </c>
      <c r="H46" s="4">
        <f t="shared" si="1"/>
        <v>90.238095238095241</v>
      </c>
      <c r="I46" s="4">
        <f t="shared" si="2"/>
        <v>27.071428571428573</v>
      </c>
      <c r="J46">
        <v>3</v>
      </c>
      <c r="K46">
        <f t="shared" si="3"/>
        <v>90</v>
      </c>
      <c r="L46" s="4">
        <f t="shared" si="7"/>
        <v>27</v>
      </c>
      <c r="M46">
        <v>99</v>
      </c>
      <c r="N46">
        <v>99</v>
      </c>
      <c r="O46">
        <v>86</v>
      </c>
      <c r="P46">
        <v>88</v>
      </c>
      <c r="Q46" s="4">
        <f t="shared" si="5"/>
        <v>98.86363636363636</v>
      </c>
      <c r="R46" s="4">
        <f t="shared" si="6"/>
        <v>39.545454545454547</v>
      </c>
      <c r="S46" s="4">
        <f t="shared" si="0"/>
        <v>93.616883116883116</v>
      </c>
    </row>
    <row r="47" spans="1:19">
      <c r="A47">
        <v>43</v>
      </c>
      <c r="B47" t="s">
        <v>228</v>
      </c>
      <c r="C47" t="s">
        <v>159</v>
      </c>
      <c r="D47">
        <v>8</v>
      </c>
      <c r="E47">
        <v>9</v>
      </c>
      <c r="F47">
        <v>36</v>
      </c>
      <c r="G47">
        <v>36</v>
      </c>
      <c r="H47" s="4">
        <f t="shared" si="1"/>
        <v>94.444444444444443</v>
      </c>
      <c r="I47" s="4">
        <f t="shared" si="2"/>
        <v>28.333333333333332</v>
      </c>
      <c r="J47">
        <v>4</v>
      </c>
      <c r="K47">
        <f t="shared" si="3"/>
        <v>100</v>
      </c>
      <c r="L47" s="4">
        <f t="shared" si="7"/>
        <v>30</v>
      </c>
      <c r="M47">
        <v>666</v>
      </c>
      <c r="N47">
        <v>666</v>
      </c>
      <c r="O47">
        <v>590</v>
      </c>
      <c r="P47">
        <v>591</v>
      </c>
      <c r="Q47" s="4">
        <f t="shared" si="5"/>
        <v>99.915397631133672</v>
      </c>
      <c r="R47" s="4">
        <f t="shared" si="6"/>
        <v>39.96615905245347</v>
      </c>
      <c r="S47" s="4">
        <f t="shared" si="0"/>
        <v>98.299492385786806</v>
      </c>
    </row>
    <row r="48" spans="1:19">
      <c r="A48">
        <v>44</v>
      </c>
      <c r="B48" t="s">
        <v>229</v>
      </c>
      <c r="C48" t="s">
        <v>160</v>
      </c>
      <c r="D48">
        <v>9</v>
      </c>
      <c r="E48">
        <v>9</v>
      </c>
      <c r="F48">
        <v>13.5</v>
      </c>
      <c r="G48">
        <v>32</v>
      </c>
      <c r="H48" s="4">
        <f t="shared" si="1"/>
        <v>71.09375</v>
      </c>
      <c r="I48" s="4">
        <f t="shared" si="2"/>
        <v>21.328125</v>
      </c>
      <c r="J48">
        <v>4</v>
      </c>
      <c r="K48">
        <f t="shared" si="3"/>
        <v>100</v>
      </c>
      <c r="L48" s="4">
        <f t="shared" si="7"/>
        <v>30</v>
      </c>
      <c r="M48">
        <v>50</v>
      </c>
      <c r="N48">
        <v>50</v>
      </c>
      <c r="O48">
        <v>44</v>
      </c>
      <c r="P48">
        <v>44</v>
      </c>
      <c r="Q48" s="4">
        <f t="shared" si="5"/>
        <v>100</v>
      </c>
      <c r="R48" s="4">
        <f t="shared" si="6"/>
        <v>40</v>
      </c>
      <c r="S48" s="4">
        <f t="shared" si="0"/>
        <v>91.328125</v>
      </c>
    </row>
    <row r="49" spans="1:19">
      <c r="A49">
        <v>45</v>
      </c>
      <c r="B49" t="s">
        <v>230</v>
      </c>
      <c r="C49" t="s">
        <v>161</v>
      </c>
      <c r="D49">
        <v>8</v>
      </c>
      <c r="E49">
        <v>9</v>
      </c>
      <c r="F49">
        <v>31</v>
      </c>
      <c r="G49">
        <v>34</v>
      </c>
      <c r="H49" s="4">
        <f t="shared" si="1"/>
        <v>90.032679738562081</v>
      </c>
      <c r="I49" s="4">
        <f t="shared" si="2"/>
        <v>27.009803921568622</v>
      </c>
      <c r="J49">
        <v>4</v>
      </c>
      <c r="K49">
        <f t="shared" si="3"/>
        <v>100</v>
      </c>
      <c r="L49" s="4">
        <f t="shared" si="7"/>
        <v>30</v>
      </c>
      <c r="M49">
        <v>78</v>
      </c>
      <c r="N49">
        <v>78</v>
      </c>
      <c r="O49">
        <v>57</v>
      </c>
      <c r="P49">
        <v>58</v>
      </c>
      <c r="Q49" s="4">
        <f t="shared" si="5"/>
        <v>99.137931034482762</v>
      </c>
      <c r="R49" s="4">
        <f t="shared" si="6"/>
        <v>39.65517241379311</v>
      </c>
      <c r="S49" s="4">
        <f t="shared" si="0"/>
        <v>96.664976335361729</v>
      </c>
    </row>
    <row r="50" spans="1:19">
      <c r="A50">
        <v>46</v>
      </c>
      <c r="B50" t="s">
        <v>231</v>
      </c>
      <c r="C50" t="s">
        <v>162</v>
      </c>
      <c r="D50">
        <v>8</v>
      </c>
      <c r="E50">
        <v>9</v>
      </c>
      <c r="F50">
        <v>30</v>
      </c>
      <c r="G50">
        <v>35</v>
      </c>
      <c r="H50" s="4">
        <f t="shared" si="1"/>
        <v>87.301587301587304</v>
      </c>
      <c r="I50" s="4">
        <f t="shared" si="2"/>
        <v>26.19047619047619</v>
      </c>
      <c r="J50">
        <v>3</v>
      </c>
      <c r="K50">
        <f t="shared" si="3"/>
        <v>90</v>
      </c>
      <c r="L50" s="4">
        <f t="shared" si="7"/>
        <v>27</v>
      </c>
      <c r="M50">
        <v>373</v>
      </c>
      <c r="N50">
        <v>374</v>
      </c>
      <c r="O50">
        <v>366</v>
      </c>
      <c r="P50">
        <v>366</v>
      </c>
      <c r="Q50" s="4">
        <f t="shared" si="5"/>
        <v>99.866310160427801</v>
      </c>
      <c r="R50" s="4">
        <f t="shared" si="6"/>
        <v>39.946524064171122</v>
      </c>
      <c r="S50" s="4">
        <f t="shared" si="0"/>
        <v>93.137000254647319</v>
      </c>
    </row>
    <row r="51" spans="1:19">
      <c r="A51">
        <v>47</v>
      </c>
      <c r="B51" t="s">
        <v>232</v>
      </c>
      <c r="C51" t="s">
        <v>163</v>
      </c>
      <c r="D51">
        <v>6.5</v>
      </c>
      <c r="E51">
        <v>9</v>
      </c>
      <c r="F51">
        <v>34</v>
      </c>
      <c r="G51">
        <v>36</v>
      </c>
      <c r="H51" s="4">
        <f t="shared" si="1"/>
        <v>83.333333333333329</v>
      </c>
      <c r="I51" s="4">
        <f t="shared" si="2"/>
        <v>24.999999999999996</v>
      </c>
      <c r="J51">
        <v>4</v>
      </c>
      <c r="K51">
        <f t="shared" si="3"/>
        <v>100</v>
      </c>
      <c r="L51" s="4">
        <f t="shared" si="7"/>
        <v>30</v>
      </c>
      <c r="M51">
        <v>61</v>
      </c>
      <c r="N51">
        <v>64</v>
      </c>
      <c r="O51">
        <v>32</v>
      </c>
      <c r="P51">
        <v>38</v>
      </c>
      <c r="Q51" s="4">
        <f t="shared" si="5"/>
        <v>89.76151315789474</v>
      </c>
      <c r="R51" s="4">
        <f t="shared" si="6"/>
        <v>35.904605263157897</v>
      </c>
      <c r="S51" s="4">
        <f t="shared" si="0"/>
        <v>90.90460526315789</v>
      </c>
    </row>
    <row r="52" spans="1:19">
      <c r="A52">
        <v>48</v>
      </c>
      <c r="B52" t="s">
        <v>233</v>
      </c>
      <c r="C52" t="s">
        <v>164</v>
      </c>
      <c r="D52">
        <v>8</v>
      </c>
      <c r="E52">
        <v>9</v>
      </c>
      <c r="F52">
        <v>32</v>
      </c>
      <c r="G52">
        <v>35</v>
      </c>
      <c r="H52" s="4">
        <f t="shared" si="1"/>
        <v>90.158730158730151</v>
      </c>
      <c r="I52" s="4">
        <f t="shared" si="2"/>
        <v>27.047619047619044</v>
      </c>
      <c r="J52">
        <v>4</v>
      </c>
      <c r="K52">
        <f t="shared" si="3"/>
        <v>100</v>
      </c>
      <c r="L52" s="4">
        <f t="shared" si="7"/>
        <v>30</v>
      </c>
      <c r="M52">
        <v>114</v>
      </c>
      <c r="N52">
        <v>114</v>
      </c>
      <c r="O52">
        <v>109</v>
      </c>
      <c r="P52">
        <v>110</v>
      </c>
      <c r="Q52" s="4">
        <f t="shared" si="5"/>
        <v>99.545454545454547</v>
      </c>
      <c r="R52" s="4">
        <f t="shared" si="6"/>
        <v>39.81818181818182</v>
      </c>
      <c r="S52" s="4">
        <f t="shared" si="0"/>
        <v>96.865800865800864</v>
      </c>
    </row>
    <row r="53" spans="1:19">
      <c r="A53">
        <v>49</v>
      </c>
      <c r="B53" t="s">
        <v>234</v>
      </c>
      <c r="C53" t="s">
        <v>165</v>
      </c>
      <c r="D53">
        <v>9</v>
      </c>
      <c r="E53">
        <v>9</v>
      </c>
      <c r="F53">
        <v>32.5</v>
      </c>
      <c r="G53">
        <v>34</v>
      </c>
      <c r="H53" s="4">
        <f t="shared" si="1"/>
        <v>97.794117647058826</v>
      </c>
      <c r="I53" s="4">
        <f t="shared" si="2"/>
        <v>29.338235294117645</v>
      </c>
      <c r="J53">
        <v>3</v>
      </c>
      <c r="K53">
        <f t="shared" si="3"/>
        <v>90</v>
      </c>
      <c r="L53" s="4">
        <f t="shared" si="7"/>
        <v>27</v>
      </c>
      <c r="M53">
        <v>456</v>
      </c>
      <c r="N53">
        <v>456</v>
      </c>
      <c r="O53">
        <v>450</v>
      </c>
      <c r="P53">
        <v>450</v>
      </c>
      <c r="Q53" s="4">
        <f t="shared" si="5"/>
        <v>100</v>
      </c>
      <c r="R53" s="4">
        <f t="shared" si="6"/>
        <v>40</v>
      </c>
      <c r="S53" s="4">
        <f t="shared" si="0"/>
        <v>96.338235294117652</v>
      </c>
    </row>
    <row r="54" spans="1:19">
      <c r="A54">
        <v>50</v>
      </c>
      <c r="B54" t="s">
        <v>235</v>
      </c>
      <c r="C54" t="s">
        <v>166</v>
      </c>
      <c r="D54">
        <v>10</v>
      </c>
      <c r="E54">
        <v>11</v>
      </c>
      <c r="F54">
        <v>26.5</v>
      </c>
      <c r="G54">
        <v>36</v>
      </c>
      <c r="H54" s="4">
        <f t="shared" si="1"/>
        <v>82.26010101010101</v>
      </c>
      <c r="I54" s="4">
        <f t="shared" si="2"/>
        <v>24.678030303030301</v>
      </c>
      <c r="J54">
        <v>5</v>
      </c>
      <c r="K54">
        <f t="shared" si="3"/>
        <v>100</v>
      </c>
      <c r="L54" s="4">
        <f t="shared" si="7"/>
        <v>30</v>
      </c>
      <c r="M54">
        <v>236</v>
      </c>
      <c r="N54">
        <v>236</v>
      </c>
      <c r="O54">
        <v>191</v>
      </c>
      <c r="P54">
        <v>193</v>
      </c>
      <c r="Q54" s="4">
        <f t="shared" si="5"/>
        <v>99.481865284974091</v>
      </c>
      <c r="R54" s="4">
        <f t="shared" si="6"/>
        <v>39.792746113989637</v>
      </c>
      <c r="S54" s="4">
        <f t="shared" si="0"/>
        <v>94.470776417019934</v>
      </c>
    </row>
    <row r="55" spans="1:19">
      <c r="A55">
        <v>51</v>
      </c>
      <c r="B55" t="s">
        <v>236</v>
      </c>
      <c r="C55" t="s">
        <v>167</v>
      </c>
      <c r="D55">
        <v>9</v>
      </c>
      <c r="E55">
        <v>9</v>
      </c>
      <c r="F55">
        <v>21</v>
      </c>
      <c r="G55">
        <v>35</v>
      </c>
      <c r="H55" s="4">
        <f t="shared" si="1"/>
        <v>80</v>
      </c>
      <c r="I55" s="4">
        <f t="shared" si="2"/>
        <v>24</v>
      </c>
      <c r="J55">
        <v>4</v>
      </c>
      <c r="K55">
        <f t="shared" si="3"/>
        <v>100</v>
      </c>
      <c r="L55" s="4">
        <f t="shared" si="7"/>
        <v>30</v>
      </c>
      <c r="M55">
        <v>86</v>
      </c>
      <c r="N55">
        <v>86</v>
      </c>
      <c r="O55">
        <v>62</v>
      </c>
      <c r="P55">
        <v>63</v>
      </c>
      <c r="Q55" s="4">
        <f t="shared" si="5"/>
        <v>99.206349206349216</v>
      </c>
      <c r="R55" s="4">
        <f t="shared" si="6"/>
        <v>39.682539682539691</v>
      </c>
      <c r="S55" s="4">
        <f t="shared" si="0"/>
        <v>93.682539682539698</v>
      </c>
    </row>
    <row r="56" spans="1:19">
      <c r="A56">
        <v>52</v>
      </c>
      <c r="B56" t="s">
        <v>237</v>
      </c>
      <c r="C56" t="s">
        <v>168</v>
      </c>
      <c r="D56">
        <v>7.5</v>
      </c>
      <c r="E56">
        <v>9</v>
      </c>
      <c r="F56">
        <v>19.5</v>
      </c>
      <c r="G56">
        <v>34</v>
      </c>
      <c r="H56" s="4">
        <f t="shared" si="1"/>
        <v>70.343137254901961</v>
      </c>
      <c r="I56" s="4">
        <f t="shared" si="2"/>
        <v>21.102941176470587</v>
      </c>
      <c r="J56">
        <v>4</v>
      </c>
      <c r="K56">
        <f t="shared" si="3"/>
        <v>100</v>
      </c>
      <c r="L56" s="4">
        <f t="shared" si="7"/>
        <v>30</v>
      </c>
      <c r="M56">
        <v>262</v>
      </c>
      <c r="N56">
        <v>262</v>
      </c>
      <c r="O56">
        <v>223</v>
      </c>
      <c r="P56">
        <v>225</v>
      </c>
      <c r="Q56" s="4">
        <f t="shared" si="5"/>
        <v>99.555555555555557</v>
      </c>
      <c r="R56" s="4">
        <f t="shared" si="6"/>
        <v>39.822222222222223</v>
      </c>
      <c r="S56" s="4">
        <f t="shared" si="0"/>
        <v>90.925163398692803</v>
      </c>
    </row>
    <row r="57" spans="1:19">
      <c r="A57">
        <v>53</v>
      </c>
      <c r="B57" t="s">
        <v>238</v>
      </c>
      <c r="C57" t="s">
        <v>169</v>
      </c>
      <c r="D57">
        <v>9</v>
      </c>
      <c r="E57">
        <v>9</v>
      </c>
      <c r="F57">
        <v>34</v>
      </c>
      <c r="G57">
        <v>34</v>
      </c>
      <c r="H57" s="4">
        <f t="shared" si="1"/>
        <v>100</v>
      </c>
      <c r="I57" s="4">
        <f t="shared" si="2"/>
        <v>30</v>
      </c>
      <c r="J57">
        <v>4</v>
      </c>
      <c r="K57">
        <f t="shared" si="3"/>
        <v>100</v>
      </c>
      <c r="L57" s="4">
        <f t="shared" si="7"/>
        <v>30</v>
      </c>
      <c r="M57">
        <v>88</v>
      </c>
      <c r="N57">
        <v>88</v>
      </c>
      <c r="O57">
        <v>76</v>
      </c>
      <c r="P57">
        <v>76</v>
      </c>
      <c r="Q57" s="4">
        <f t="shared" si="5"/>
        <v>100</v>
      </c>
      <c r="R57" s="4">
        <f t="shared" si="6"/>
        <v>40</v>
      </c>
      <c r="S57" s="4">
        <f t="shared" si="0"/>
        <v>100</v>
      </c>
    </row>
    <row r="58" spans="1:19">
      <c r="A58">
        <v>54</v>
      </c>
      <c r="B58" t="s">
        <v>239</v>
      </c>
      <c r="C58" t="s">
        <v>170</v>
      </c>
      <c r="D58">
        <v>8</v>
      </c>
      <c r="E58">
        <v>9</v>
      </c>
      <c r="F58">
        <v>32.5</v>
      </c>
      <c r="G58">
        <v>34</v>
      </c>
      <c r="H58" s="4">
        <f t="shared" si="1"/>
        <v>92.238562091503269</v>
      </c>
      <c r="I58" s="4">
        <f t="shared" si="2"/>
        <v>27.671568627450981</v>
      </c>
      <c r="J58">
        <v>4</v>
      </c>
      <c r="K58">
        <f t="shared" si="3"/>
        <v>100</v>
      </c>
      <c r="L58" s="4">
        <f t="shared" si="7"/>
        <v>30</v>
      </c>
      <c r="M58">
        <v>140</v>
      </c>
      <c r="N58">
        <v>140</v>
      </c>
      <c r="O58">
        <v>97</v>
      </c>
      <c r="P58">
        <v>97</v>
      </c>
      <c r="Q58" s="4">
        <f t="shared" si="5"/>
        <v>100</v>
      </c>
      <c r="R58" s="4">
        <f t="shared" si="6"/>
        <v>40</v>
      </c>
      <c r="S58" s="4">
        <f t="shared" si="0"/>
        <v>97.671568627450981</v>
      </c>
    </row>
    <row r="59" spans="1:19">
      <c r="A59">
        <v>55</v>
      </c>
      <c r="B59" t="s">
        <v>239</v>
      </c>
      <c r="C59" t="s">
        <v>171</v>
      </c>
      <c r="D59">
        <v>6.5</v>
      </c>
      <c r="E59">
        <v>9</v>
      </c>
      <c r="F59">
        <v>29</v>
      </c>
      <c r="G59">
        <v>35</v>
      </c>
      <c r="H59" s="4">
        <f t="shared" si="1"/>
        <v>77.539682539682545</v>
      </c>
      <c r="I59" s="4">
        <f t="shared" si="2"/>
        <v>23.261904761904763</v>
      </c>
      <c r="J59">
        <v>5</v>
      </c>
      <c r="K59">
        <f t="shared" si="3"/>
        <v>100</v>
      </c>
      <c r="L59" s="4">
        <f t="shared" si="7"/>
        <v>30</v>
      </c>
      <c r="M59">
        <v>36</v>
      </c>
      <c r="N59">
        <v>38</v>
      </c>
      <c r="O59">
        <v>25</v>
      </c>
      <c r="P59">
        <v>26</v>
      </c>
      <c r="Q59" s="4">
        <f t="shared" si="5"/>
        <v>95.445344129554655</v>
      </c>
      <c r="R59" s="4">
        <f t="shared" si="6"/>
        <v>38.178137651821864</v>
      </c>
      <c r="S59" s="4">
        <f t="shared" si="0"/>
        <v>91.440042413726616</v>
      </c>
    </row>
    <row r="60" spans="1:19">
      <c r="A60">
        <v>56</v>
      </c>
      <c r="B60" t="s">
        <v>240</v>
      </c>
      <c r="C60" t="s">
        <v>172</v>
      </c>
      <c r="D60">
        <v>8</v>
      </c>
      <c r="E60">
        <v>9</v>
      </c>
      <c r="F60">
        <v>18.5</v>
      </c>
      <c r="G60">
        <v>34</v>
      </c>
      <c r="H60" s="4">
        <f t="shared" si="1"/>
        <v>71.650326797385617</v>
      </c>
      <c r="I60" s="4">
        <f t="shared" si="2"/>
        <v>21.495098039215684</v>
      </c>
      <c r="J60">
        <v>3</v>
      </c>
      <c r="K60">
        <f t="shared" si="3"/>
        <v>90</v>
      </c>
      <c r="L60" s="4">
        <f t="shared" si="7"/>
        <v>27</v>
      </c>
      <c r="M60">
        <v>42</v>
      </c>
      <c r="N60">
        <v>42</v>
      </c>
      <c r="O60">
        <v>47</v>
      </c>
      <c r="P60">
        <v>48</v>
      </c>
      <c r="Q60" s="4">
        <f t="shared" si="5"/>
        <v>98.958333333333329</v>
      </c>
      <c r="R60" s="4">
        <f t="shared" si="6"/>
        <v>39.583333333333336</v>
      </c>
      <c r="S60" s="4">
        <f t="shared" si="0"/>
        <v>88.078431372549019</v>
      </c>
    </row>
    <row r="61" spans="1:19">
      <c r="A61">
        <v>57</v>
      </c>
      <c r="B61" t="s">
        <v>240</v>
      </c>
      <c r="C61" t="s">
        <v>173</v>
      </c>
      <c r="D61">
        <v>8</v>
      </c>
      <c r="E61">
        <v>9</v>
      </c>
      <c r="F61">
        <v>26.5</v>
      </c>
      <c r="G61">
        <v>33</v>
      </c>
      <c r="H61" s="4">
        <f t="shared" si="1"/>
        <v>84.595959595959584</v>
      </c>
      <c r="I61" s="4">
        <f t="shared" si="2"/>
        <v>25.378787878787875</v>
      </c>
      <c r="J61">
        <v>3</v>
      </c>
      <c r="K61">
        <f t="shared" si="3"/>
        <v>90</v>
      </c>
      <c r="L61" s="4">
        <f t="shared" si="7"/>
        <v>27</v>
      </c>
      <c r="M61">
        <v>124</v>
      </c>
      <c r="N61">
        <v>124</v>
      </c>
      <c r="O61">
        <v>105</v>
      </c>
      <c r="P61">
        <v>107</v>
      </c>
      <c r="Q61" s="4">
        <f t="shared" si="5"/>
        <v>99.065420560747668</v>
      </c>
      <c r="R61" s="4">
        <f t="shared" si="6"/>
        <v>39.626168224299072</v>
      </c>
      <c r="S61" s="4">
        <f t="shared" si="0"/>
        <v>92.004956103086954</v>
      </c>
    </row>
    <row r="62" spans="1:19">
      <c r="A62">
        <v>58</v>
      </c>
      <c r="B62" t="s">
        <v>241</v>
      </c>
      <c r="C62" t="s">
        <v>174</v>
      </c>
      <c r="D62">
        <v>8.5</v>
      </c>
      <c r="E62">
        <v>9</v>
      </c>
      <c r="F62">
        <v>25.5</v>
      </c>
      <c r="G62">
        <v>34</v>
      </c>
      <c r="H62" s="4">
        <f t="shared" si="1"/>
        <v>84.722222222222214</v>
      </c>
      <c r="I62" s="4">
        <f t="shared" si="2"/>
        <v>25.416666666666664</v>
      </c>
      <c r="J62">
        <v>3</v>
      </c>
      <c r="K62">
        <f t="shared" si="3"/>
        <v>90</v>
      </c>
      <c r="L62" s="4">
        <f t="shared" si="7"/>
        <v>27</v>
      </c>
      <c r="M62">
        <v>208</v>
      </c>
      <c r="N62">
        <v>210</v>
      </c>
      <c r="O62">
        <v>187</v>
      </c>
      <c r="P62">
        <v>187</v>
      </c>
      <c r="Q62" s="4">
        <f t="shared" si="5"/>
        <v>99.523809523809518</v>
      </c>
      <c r="R62" s="4">
        <f t="shared" si="6"/>
        <v>39.80952380952381</v>
      </c>
      <c r="S62" s="4">
        <f t="shared" si="0"/>
        <v>92.226190476190482</v>
      </c>
    </row>
    <row r="63" spans="1:19">
      <c r="A63">
        <v>59</v>
      </c>
      <c r="B63" t="s">
        <v>242</v>
      </c>
      <c r="C63" t="s">
        <v>175</v>
      </c>
      <c r="D63">
        <v>8</v>
      </c>
      <c r="E63">
        <v>9</v>
      </c>
      <c r="F63">
        <v>35.5</v>
      </c>
      <c r="G63">
        <v>36</v>
      </c>
      <c r="H63" s="4">
        <f t="shared" si="1"/>
        <v>93.75</v>
      </c>
      <c r="I63" s="4">
        <f t="shared" si="2"/>
        <v>28.125</v>
      </c>
      <c r="J63">
        <v>3</v>
      </c>
      <c r="K63">
        <f t="shared" si="3"/>
        <v>90</v>
      </c>
      <c r="L63" s="4">
        <f t="shared" si="7"/>
        <v>27</v>
      </c>
      <c r="M63">
        <v>595</v>
      </c>
      <c r="N63">
        <v>599</v>
      </c>
      <c r="O63">
        <v>517</v>
      </c>
      <c r="P63">
        <v>519</v>
      </c>
      <c r="Q63" s="4">
        <f t="shared" si="5"/>
        <v>99.473431956279086</v>
      </c>
      <c r="R63" s="4">
        <f t="shared" si="6"/>
        <v>39.789372782511634</v>
      </c>
      <c r="S63" s="4">
        <f t="shared" si="0"/>
        <v>94.914372782511634</v>
      </c>
    </row>
    <row r="64" spans="1:19">
      <c r="A64">
        <v>60</v>
      </c>
      <c r="B64" t="s">
        <v>243</v>
      </c>
      <c r="C64" t="s">
        <v>176</v>
      </c>
      <c r="D64">
        <v>9</v>
      </c>
      <c r="E64">
        <v>9</v>
      </c>
      <c r="F64">
        <v>33</v>
      </c>
      <c r="G64">
        <v>34</v>
      </c>
      <c r="H64" s="4">
        <f t="shared" si="1"/>
        <v>98.529411764705884</v>
      </c>
      <c r="I64" s="4">
        <f t="shared" si="2"/>
        <v>29.558823529411764</v>
      </c>
      <c r="J64">
        <v>3</v>
      </c>
      <c r="K64">
        <f t="shared" si="3"/>
        <v>90</v>
      </c>
      <c r="L64" s="4">
        <f t="shared" si="7"/>
        <v>27</v>
      </c>
      <c r="M64">
        <v>218</v>
      </c>
      <c r="N64">
        <v>220</v>
      </c>
      <c r="O64">
        <v>174</v>
      </c>
      <c r="P64">
        <v>175</v>
      </c>
      <c r="Q64" s="4">
        <f t="shared" si="5"/>
        <v>99.259740259740269</v>
      </c>
      <c r="R64" s="4">
        <f t="shared" si="6"/>
        <v>39.703896103896113</v>
      </c>
      <c r="S64" s="4">
        <f t="shared" si="0"/>
        <v>96.262719633307881</v>
      </c>
    </row>
    <row r="65" spans="1:19">
      <c r="A65">
        <v>61</v>
      </c>
      <c r="B65" t="s">
        <v>244</v>
      </c>
      <c r="C65" t="s">
        <v>177</v>
      </c>
      <c r="D65">
        <v>10</v>
      </c>
      <c r="E65">
        <v>11</v>
      </c>
      <c r="F65">
        <v>5</v>
      </c>
      <c r="G65">
        <v>33</v>
      </c>
      <c r="H65" s="4">
        <f t="shared" si="1"/>
        <v>53.030303030303031</v>
      </c>
      <c r="I65" s="4">
        <f t="shared" si="2"/>
        <v>15.909090909090908</v>
      </c>
      <c r="J65">
        <v>4</v>
      </c>
      <c r="K65">
        <f t="shared" si="3"/>
        <v>100</v>
      </c>
      <c r="L65" s="4">
        <f t="shared" si="7"/>
        <v>30</v>
      </c>
      <c r="M65">
        <v>267</v>
      </c>
      <c r="N65">
        <v>275</v>
      </c>
      <c r="O65">
        <v>209</v>
      </c>
      <c r="P65">
        <v>213</v>
      </c>
      <c r="Q65" s="4">
        <f t="shared" si="5"/>
        <v>97.606487409304307</v>
      </c>
      <c r="R65" s="4">
        <f t="shared" si="6"/>
        <v>39.042594963721726</v>
      </c>
      <c r="S65" s="4">
        <f t="shared" si="0"/>
        <v>84.951685872812632</v>
      </c>
    </row>
    <row r="66" spans="1:19">
      <c r="A66">
        <v>62</v>
      </c>
      <c r="B66" t="s">
        <v>245</v>
      </c>
      <c r="C66" t="s">
        <v>178</v>
      </c>
      <c r="D66">
        <v>7.5</v>
      </c>
      <c r="E66">
        <v>9</v>
      </c>
      <c r="F66">
        <v>31.5</v>
      </c>
      <c r="G66">
        <v>34</v>
      </c>
      <c r="H66" s="4">
        <f t="shared" si="1"/>
        <v>87.990196078431367</v>
      </c>
      <c r="I66" s="4">
        <f t="shared" si="2"/>
        <v>26.397058823529409</v>
      </c>
      <c r="J66">
        <v>3</v>
      </c>
      <c r="K66">
        <f t="shared" si="3"/>
        <v>90</v>
      </c>
      <c r="L66" s="4">
        <f t="shared" si="7"/>
        <v>27</v>
      </c>
      <c r="M66">
        <v>692</v>
      </c>
      <c r="N66">
        <v>692</v>
      </c>
      <c r="O66">
        <v>593</v>
      </c>
      <c r="P66">
        <v>595</v>
      </c>
      <c r="Q66" s="4">
        <f t="shared" si="5"/>
        <v>99.831932773109244</v>
      </c>
      <c r="R66" s="4">
        <f t="shared" si="6"/>
        <v>39.932773109243698</v>
      </c>
      <c r="S66" s="4">
        <f t="shared" si="0"/>
        <v>93.329831932773104</v>
      </c>
    </row>
    <row r="67" spans="1:19">
      <c r="A67">
        <v>63</v>
      </c>
      <c r="B67" t="s">
        <v>245</v>
      </c>
      <c r="C67" t="s">
        <v>179</v>
      </c>
      <c r="D67">
        <v>0.5</v>
      </c>
      <c r="E67">
        <v>9</v>
      </c>
      <c r="F67">
        <v>15</v>
      </c>
      <c r="G67">
        <v>33</v>
      </c>
      <c r="H67" s="4">
        <f t="shared" si="1"/>
        <v>25.505050505050502</v>
      </c>
      <c r="I67" s="4">
        <f t="shared" si="2"/>
        <v>7.6515151515151505</v>
      </c>
      <c r="J67">
        <v>4</v>
      </c>
      <c r="K67">
        <f t="shared" si="3"/>
        <v>100</v>
      </c>
      <c r="L67" s="4">
        <f t="shared" si="7"/>
        <v>30</v>
      </c>
      <c r="M67">
        <v>286</v>
      </c>
      <c r="N67">
        <v>288</v>
      </c>
      <c r="O67">
        <v>311</v>
      </c>
      <c r="P67">
        <v>311</v>
      </c>
      <c r="Q67" s="4">
        <f t="shared" si="5"/>
        <v>99.652777777777786</v>
      </c>
      <c r="R67" s="4">
        <f t="shared" si="6"/>
        <v>39.861111111111114</v>
      </c>
      <c r="S67" s="4">
        <f t="shared" si="0"/>
        <v>77.51262626262627</v>
      </c>
    </row>
    <row r="68" spans="1:19">
      <c r="A68">
        <v>64</v>
      </c>
      <c r="B68" t="s">
        <v>246</v>
      </c>
      <c r="C68" t="s">
        <v>180</v>
      </c>
      <c r="D68">
        <v>10</v>
      </c>
      <c r="E68">
        <v>11</v>
      </c>
      <c r="F68">
        <v>38</v>
      </c>
      <c r="G68">
        <v>38</v>
      </c>
      <c r="H68" s="4">
        <f t="shared" si="1"/>
        <v>95.454545454545453</v>
      </c>
      <c r="I68" s="4">
        <f t="shared" si="2"/>
        <v>28.636363636363637</v>
      </c>
      <c r="J68">
        <v>3</v>
      </c>
      <c r="K68">
        <f t="shared" si="3"/>
        <v>90</v>
      </c>
      <c r="L68" s="4">
        <f t="shared" si="7"/>
        <v>27</v>
      </c>
      <c r="M68">
        <v>480</v>
      </c>
      <c r="N68">
        <v>487</v>
      </c>
      <c r="O68">
        <v>369</v>
      </c>
      <c r="P68">
        <v>370</v>
      </c>
      <c r="Q68" s="4">
        <f t="shared" si="5"/>
        <v>99.146179033242689</v>
      </c>
      <c r="R68" s="4">
        <f t="shared" si="6"/>
        <v>39.658471613297081</v>
      </c>
      <c r="S68" s="4">
        <f t="shared" si="0"/>
        <v>95.294835249660721</v>
      </c>
    </row>
    <row r="69" spans="1:19">
      <c r="A69">
        <v>65</v>
      </c>
      <c r="B69" t="s">
        <v>247</v>
      </c>
      <c r="C69" t="s">
        <v>181</v>
      </c>
      <c r="D69">
        <v>7.5</v>
      </c>
      <c r="E69">
        <v>9</v>
      </c>
      <c r="F69">
        <v>27</v>
      </c>
      <c r="G69">
        <v>34</v>
      </c>
      <c r="H69" s="4">
        <f t="shared" si="1"/>
        <v>81.372549019607845</v>
      </c>
      <c r="I69" s="4">
        <f t="shared" si="2"/>
        <v>24.411764705882351</v>
      </c>
      <c r="J69">
        <v>4</v>
      </c>
      <c r="K69">
        <f t="shared" si="3"/>
        <v>100</v>
      </c>
      <c r="L69" s="4">
        <f t="shared" si="7"/>
        <v>30</v>
      </c>
      <c r="M69">
        <v>354</v>
      </c>
      <c r="N69">
        <v>355</v>
      </c>
      <c r="O69">
        <v>320</v>
      </c>
      <c r="P69">
        <v>322</v>
      </c>
      <c r="Q69" s="4">
        <f t="shared" si="5"/>
        <v>99.548595923366292</v>
      </c>
      <c r="R69" s="4">
        <f t="shared" si="6"/>
        <v>39.819438369346521</v>
      </c>
      <c r="S69" s="4">
        <f t="shared" ref="S69:S100" si="8">I69+L69+R69</f>
        <v>94.231203075228876</v>
      </c>
    </row>
    <row r="70" spans="1:19">
      <c r="A70">
        <v>66</v>
      </c>
      <c r="B70" t="s">
        <v>248</v>
      </c>
      <c r="C70" t="s">
        <v>182</v>
      </c>
      <c r="D70">
        <v>8</v>
      </c>
      <c r="E70">
        <v>9</v>
      </c>
      <c r="F70">
        <v>31</v>
      </c>
      <c r="G70">
        <v>36</v>
      </c>
      <c r="H70" s="4">
        <f t="shared" ref="H70:H100" si="9">0.5*(D70/E70+F70/G70)*100</f>
        <v>87.5</v>
      </c>
      <c r="I70" s="4">
        <f t="shared" ref="I70:I100" si="10">H70*0.3</f>
        <v>26.25</v>
      </c>
      <c r="J70">
        <v>4</v>
      </c>
      <c r="K70">
        <f t="shared" ref="K70:K100" si="11">IF(J70&lt;=3,J70*30,100)</f>
        <v>100</v>
      </c>
      <c r="L70" s="4">
        <f t="shared" si="7"/>
        <v>30</v>
      </c>
      <c r="M70">
        <v>71</v>
      </c>
      <c r="N70">
        <v>71</v>
      </c>
      <c r="O70">
        <v>64</v>
      </c>
      <c r="P70">
        <v>64</v>
      </c>
      <c r="Q70" s="4">
        <f t="shared" ref="Q70:Q100" si="12">0.5*(M70/N70+O70/P70)*100</f>
        <v>100</v>
      </c>
      <c r="R70" s="4">
        <f t="shared" ref="R70:R100" si="13">Q70*0.4</f>
        <v>40</v>
      </c>
      <c r="S70" s="4">
        <f t="shared" si="8"/>
        <v>96.25</v>
      </c>
    </row>
    <row r="71" spans="1:19">
      <c r="A71">
        <v>67</v>
      </c>
      <c r="B71" t="s">
        <v>249</v>
      </c>
      <c r="C71" t="s">
        <v>183</v>
      </c>
      <c r="D71">
        <v>9</v>
      </c>
      <c r="E71">
        <v>9</v>
      </c>
      <c r="F71">
        <v>34</v>
      </c>
      <c r="G71">
        <v>34</v>
      </c>
      <c r="H71" s="4">
        <f t="shared" si="9"/>
        <v>100</v>
      </c>
      <c r="I71" s="4">
        <f t="shared" si="10"/>
        <v>30</v>
      </c>
      <c r="J71">
        <v>3</v>
      </c>
      <c r="K71">
        <f t="shared" si="11"/>
        <v>90</v>
      </c>
      <c r="L71" s="4">
        <f t="shared" si="7"/>
        <v>27</v>
      </c>
      <c r="M71">
        <v>157</v>
      </c>
      <c r="N71">
        <v>157</v>
      </c>
      <c r="O71">
        <v>127</v>
      </c>
      <c r="P71">
        <v>128</v>
      </c>
      <c r="Q71" s="4">
        <f t="shared" si="12"/>
        <v>99.609375</v>
      </c>
      <c r="R71" s="4">
        <f t="shared" si="13"/>
        <v>39.84375</v>
      </c>
      <c r="S71" s="4">
        <f t="shared" si="8"/>
        <v>96.84375</v>
      </c>
    </row>
    <row r="72" spans="1:19">
      <c r="A72">
        <v>68</v>
      </c>
      <c r="B72" t="s">
        <v>250</v>
      </c>
      <c r="C72" t="s">
        <v>184</v>
      </c>
      <c r="D72">
        <v>8</v>
      </c>
      <c r="E72">
        <v>9</v>
      </c>
      <c r="F72">
        <v>36</v>
      </c>
      <c r="G72">
        <v>36</v>
      </c>
      <c r="H72" s="4">
        <f t="shared" si="9"/>
        <v>94.444444444444443</v>
      </c>
      <c r="I72" s="4">
        <f t="shared" si="10"/>
        <v>28.333333333333332</v>
      </c>
      <c r="J72">
        <v>2</v>
      </c>
      <c r="K72">
        <f t="shared" si="11"/>
        <v>60</v>
      </c>
      <c r="L72" s="4">
        <f t="shared" si="7"/>
        <v>18</v>
      </c>
      <c r="M72">
        <v>637</v>
      </c>
      <c r="N72">
        <v>637</v>
      </c>
      <c r="O72">
        <v>626</v>
      </c>
      <c r="P72">
        <v>627</v>
      </c>
      <c r="Q72" s="4">
        <f t="shared" si="12"/>
        <v>99.920255183413076</v>
      </c>
      <c r="R72" s="4">
        <f t="shared" si="13"/>
        <v>39.96810207336523</v>
      </c>
      <c r="S72" s="4">
        <f t="shared" si="8"/>
        <v>86.301435406698559</v>
      </c>
    </row>
    <row r="73" spans="1:19">
      <c r="A73">
        <v>69</v>
      </c>
      <c r="B73" t="s">
        <v>250</v>
      </c>
      <c r="C73" t="s">
        <v>185</v>
      </c>
      <c r="D73">
        <v>9</v>
      </c>
      <c r="E73">
        <v>9</v>
      </c>
      <c r="F73">
        <v>35</v>
      </c>
      <c r="G73">
        <v>36</v>
      </c>
      <c r="H73" s="4">
        <f t="shared" si="9"/>
        <v>98.611111111111114</v>
      </c>
      <c r="I73" s="4">
        <f t="shared" si="10"/>
        <v>29.583333333333332</v>
      </c>
      <c r="J73">
        <v>4</v>
      </c>
      <c r="K73">
        <f t="shared" si="11"/>
        <v>100</v>
      </c>
      <c r="L73" s="4">
        <f t="shared" si="7"/>
        <v>30</v>
      </c>
      <c r="M73">
        <v>170</v>
      </c>
      <c r="N73">
        <v>170</v>
      </c>
      <c r="O73">
        <v>134</v>
      </c>
      <c r="P73">
        <v>135</v>
      </c>
      <c r="Q73" s="4">
        <f t="shared" si="12"/>
        <v>99.629629629629619</v>
      </c>
      <c r="R73" s="4">
        <f t="shared" si="13"/>
        <v>39.851851851851848</v>
      </c>
      <c r="S73" s="4">
        <f t="shared" si="8"/>
        <v>99.435185185185176</v>
      </c>
    </row>
    <row r="74" spans="1:19">
      <c r="A74">
        <v>70</v>
      </c>
      <c r="B74" t="s">
        <v>250</v>
      </c>
      <c r="C74" t="s">
        <v>186</v>
      </c>
      <c r="D74">
        <v>7</v>
      </c>
      <c r="E74">
        <v>9</v>
      </c>
      <c r="F74">
        <v>35.5</v>
      </c>
      <c r="G74">
        <v>36</v>
      </c>
      <c r="H74" s="4">
        <f t="shared" si="9"/>
        <v>88.194444444444443</v>
      </c>
      <c r="I74" s="4">
        <f t="shared" si="10"/>
        <v>26.458333333333332</v>
      </c>
      <c r="J74">
        <v>4</v>
      </c>
      <c r="K74">
        <f t="shared" si="11"/>
        <v>100</v>
      </c>
      <c r="L74" s="4">
        <f t="shared" si="7"/>
        <v>30</v>
      </c>
      <c r="M74">
        <v>552</v>
      </c>
      <c r="N74">
        <v>555</v>
      </c>
      <c r="O74">
        <v>439</v>
      </c>
      <c r="P74">
        <v>445</v>
      </c>
      <c r="Q74" s="4">
        <f t="shared" si="12"/>
        <v>99.055572426358935</v>
      </c>
      <c r="R74" s="4">
        <f t="shared" si="13"/>
        <v>39.622228970543574</v>
      </c>
      <c r="S74" s="4">
        <f t="shared" si="8"/>
        <v>96.080562303876903</v>
      </c>
    </row>
    <row r="75" spans="1:19">
      <c r="A75">
        <v>71</v>
      </c>
      <c r="B75" t="s">
        <v>250</v>
      </c>
      <c r="C75" t="s">
        <v>187</v>
      </c>
      <c r="D75">
        <v>8</v>
      </c>
      <c r="E75">
        <v>9</v>
      </c>
      <c r="F75">
        <v>32</v>
      </c>
      <c r="G75">
        <v>34</v>
      </c>
      <c r="H75" s="4">
        <f t="shared" si="9"/>
        <v>91.503267973856211</v>
      </c>
      <c r="I75" s="4">
        <f t="shared" si="10"/>
        <v>27.450980392156861</v>
      </c>
      <c r="J75">
        <v>3</v>
      </c>
      <c r="K75">
        <f t="shared" si="11"/>
        <v>90</v>
      </c>
      <c r="L75" s="4">
        <f t="shared" ref="L75:L100" si="14">K75*0.3</f>
        <v>27</v>
      </c>
      <c r="M75">
        <v>519</v>
      </c>
      <c r="N75">
        <v>519</v>
      </c>
      <c r="O75">
        <v>496</v>
      </c>
      <c r="P75">
        <v>496</v>
      </c>
      <c r="Q75" s="4">
        <f t="shared" si="12"/>
        <v>100</v>
      </c>
      <c r="R75" s="4">
        <f t="shared" si="13"/>
        <v>40</v>
      </c>
      <c r="S75" s="4">
        <f t="shared" si="8"/>
        <v>94.450980392156865</v>
      </c>
    </row>
    <row r="76" spans="1:19">
      <c r="A76">
        <v>72</v>
      </c>
      <c r="B76" t="s">
        <v>251</v>
      </c>
      <c r="C76" t="s">
        <v>188</v>
      </c>
      <c r="D76">
        <v>7</v>
      </c>
      <c r="E76">
        <v>9</v>
      </c>
      <c r="F76">
        <v>21</v>
      </c>
      <c r="G76">
        <v>37</v>
      </c>
      <c r="H76" s="4">
        <f t="shared" si="9"/>
        <v>67.267267267267258</v>
      </c>
      <c r="I76" s="4">
        <f t="shared" si="10"/>
        <v>20.180180180180177</v>
      </c>
      <c r="J76">
        <v>4</v>
      </c>
      <c r="K76">
        <f t="shared" si="11"/>
        <v>100</v>
      </c>
      <c r="L76" s="4">
        <f t="shared" si="14"/>
        <v>30</v>
      </c>
      <c r="M76">
        <v>49</v>
      </c>
      <c r="N76">
        <v>49</v>
      </c>
      <c r="O76">
        <v>42</v>
      </c>
      <c r="P76">
        <v>43</v>
      </c>
      <c r="Q76" s="4">
        <f t="shared" si="12"/>
        <v>98.837209302325576</v>
      </c>
      <c r="R76" s="4">
        <f t="shared" si="13"/>
        <v>39.534883720930232</v>
      </c>
      <c r="S76" s="4">
        <f t="shared" si="8"/>
        <v>89.715063901110398</v>
      </c>
    </row>
    <row r="77" spans="1:19">
      <c r="A77">
        <v>73</v>
      </c>
      <c r="B77" t="s">
        <v>251</v>
      </c>
      <c r="C77" t="s">
        <v>189</v>
      </c>
      <c r="D77">
        <v>8</v>
      </c>
      <c r="E77">
        <v>9</v>
      </c>
      <c r="F77">
        <v>26</v>
      </c>
      <c r="G77">
        <v>35</v>
      </c>
      <c r="H77" s="4">
        <f t="shared" si="9"/>
        <v>81.587301587301582</v>
      </c>
      <c r="I77" s="4">
        <f t="shared" si="10"/>
        <v>24.476190476190474</v>
      </c>
      <c r="J77">
        <v>1</v>
      </c>
      <c r="K77">
        <f t="shared" si="11"/>
        <v>30</v>
      </c>
      <c r="L77" s="4">
        <f t="shared" si="14"/>
        <v>9</v>
      </c>
      <c r="M77">
        <v>167</v>
      </c>
      <c r="N77">
        <v>168</v>
      </c>
      <c r="O77">
        <v>159</v>
      </c>
      <c r="P77">
        <v>160</v>
      </c>
      <c r="Q77" s="4">
        <f t="shared" si="12"/>
        <v>99.389880952380949</v>
      </c>
      <c r="R77" s="4">
        <f t="shared" si="13"/>
        <v>39.75595238095238</v>
      </c>
      <c r="S77" s="4">
        <f t="shared" si="8"/>
        <v>73.232142857142861</v>
      </c>
    </row>
    <row r="78" spans="1:19">
      <c r="A78">
        <v>74</v>
      </c>
      <c r="B78" t="s">
        <v>252</v>
      </c>
      <c r="C78" t="s">
        <v>190</v>
      </c>
      <c r="D78">
        <v>11</v>
      </c>
      <c r="E78">
        <v>11</v>
      </c>
      <c r="F78">
        <v>38</v>
      </c>
      <c r="G78">
        <v>38</v>
      </c>
      <c r="H78" s="4">
        <f t="shared" si="9"/>
        <v>100</v>
      </c>
      <c r="I78" s="4">
        <f t="shared" si="10"/>
        <v>30</v>
      </c>
      <c r="J78">
        <v>3</v>
      </c>
      <c r="K78">
        <f t="shared" si="11"/>
        <v>90</v>
      </c>
      <c r="L78" s="4">
        <f t="shared" si="14"/>
        <v>27</v>
      </c>
      <c r="M78">
        <v>551</v>
      </c>
      <c r="N78">
        <v>557</v>
      </c>
      <c r="O78">
        <v>464</v>
      </c>
      <c r="P78">
        <v>471</v>
      </c>
      <c r="Q78" s="4">
        <f t="shared" si="12"/>
        <v>98.718300571380652</v>
      </c>
      <c r="R78" s="4">
        <f t="shared" si="13"/>
        <v>39.487320228552264</v>
      </c>
      <c r="S78" s="4">
        <f t="shared" si="8"/>
        <v>96.487320228552264</v>
      </c>
    </row>
    <row r="79" spans="1:19">
      <c r="A79">
        <v>75</v>
      </c>
      <c r="B79" t="s">
        <v>253</v>
      </c>
      <c r="C79" t="s">
        <v>191</v>
      </c>
      <c r="D79">
        <v>7</v>
      </c>
      <c r="E79">
        <v>9</v>
      </c>
      <c r="F79">
        <v>35</v>
      </c>
      <c r="G79">
        <v>35</v>
      </c>
      <c r="H79" s="4">
        <f t="shared" si="9"/>
        <v>88.888888888888886</v>
      </c>
      <c r="I79" s="4">
        <f t="shared" si="10"/>
        <v>26.666666666666664</v>
      </c>
      <c r="J79">
        <v>4</v>
      </c>
      <c r="K79">
        <f t="shared" si="11"/>
        <v>100</v>
      </c>
      <c r="L79" s="4">
        <f t="shared" si="14"/>
        <v>30</v>
      </c>
      <c r="M79">
        <v>144</v>
      </c>
      <c r="N79">
        <v>144</v>
      </c>
      <c r="O79">
        <v>107</v>
      </c>
      <c r="P79">
        <v>108</v>
      </c>
      <c r="Q79" s="4">
        <f t="shared" si="12"/>
        <v>99.537037037037038</v>
      </c>
      <c r="R79" s="4">
        <f t="shared" si="13"/>
        <v>39.814814814814817</v>
      </c>
      <c r="S79" s="4">
        <f t="shared" si="8"/>
        <v>96.481481481481481</v>
      </c>
    </row>
    <row r="80" spans="1:19">
      <c r="A80">
        <v>76</v>
      </c>
      <c r="B80" t="s">
        <v>254</v>
      </c>
      <c r="C80" t="s">
        <v>192</v>
      </c>
      <c r="D80">
        <v>9</v>
      </c>
      <c r="E80">
        <v>9</v>
      </c>
      <c r="F80">
        <v>37</v>
      </c>
      <c r="G80">
        <v>37</v>
      </c>
      <c r="H80" s="4">
        <f t="shared" si="9"/>
        <v>100</v>
      </c>
      <c r="I80" s="4">
        <f t="shared" si="10"/>
        <v>30</v>
      </c>
      <c r="J80">
        <v>4</v>
      </c>
      <c r="K80">
        <f t="shared" si="11"/>
        <v>100</v>
      </c>
      <c r="L80" s="4">
        <f t="shared" si="14"/>
        <v>30</v>
      </c>
      <c r="M80">
        <v>557</v>
      </c>
      <c r="N80">
        <v>558</v>
      </c>
      <c r="O80">
        <v>494</v>
      </c>
      <c r="P80">
        <v>495</v>
      </c>
      <c r="Q80" s="4">
        <f t="shared" si="12"/>
        <v>99.809384164222877</v>
      </c>
      <c r="R80" s="4">
        <f t="shared" si="13"/>
        <v>39.923753665689155</v>
      </c>
      <c r="S80" s="4">
        <f t="shared" si="8"/>
        <v>99.923753665689162</v>
      </c>
    </row>
    <row r="81" spans="1:19">
      <c r="A81">
        <v>77</v>
      </c>
      <c r="B81" t="s">
        <v>255</v>
      </c>
      <c r="C81" t="s">
        <v>193</v>
      </c>
      <c r="D81">
        <v>8</v>
      </c>
      <c r="E81">
        <v>9</v>
      </c>
      <c r="F81">
        <v>29</v>
      </c>
      <c r="G81">
        <v>35</v>
      </c>
      <c r="H81" s="4">
        <f t="shared" si="9"/>
        <v>85.873015873015873</v>
      </c>
      <c r="I81" s="4">
        <f t="shared" si="10"/>
        <v>25.761904761904763</v>
      </c>
      <c r="J81">
        <v>4</v>
      </c>
      <c r="K81">
        <f t="shared" si="11"/>
        <v>100</v>
      </c>
      <c r="L81" s="4">
        <f t="shared" si="14"/>
        <v>30</v>
      </c>
      <c r="M81">
        <v>84</v>
      </c>
      <c r="N81">
        <v>85</v>
      </c>
      <c r="O81">
        <v>54</v>
      </c>
      <c r="P81">
        <v>55</v>
      </c>
      <c r="Q81" s="4">
        <f t="shared" si="12"/>
        <v>98.502673796791456</v>
      </c>
      <c r="R81" s="4">
        <f t="shared" si="13"/>
        <v>39.401069518716582</v>
      </c>
      <c r="S81" s="4">
        <f t="shared" si="8"/>
        <v>95.162974280621341</v>
      </c>
    </row>
    <row r="82" spans="1:19">
      <c r="A82">
        <v>78</v>
      </c>
      <c r="B82" t="s">
        <v>256</v>
      </c>
      <c r="C82" t="s">
        <v>194</v>
      </c>
      <c r="D82">
        <v>7.5</v>
      </c>
      <c r="E82">
        <v>9</v>
      </c>
      <c r="F82">
        <v>31</v>
      </c>
      <c r="G82">
        <v>37</v>
      </c>
      <c r="H82" s="4">
        <f t="shared" si="9"/>
        <v>83.558558558558559</v>
      </c>
      <c r="I82" s="4">
        <f t="shared" si="10"/>
        <v>25.067567567567568</v>
      </c>
      <c r="J82">
        <v>3</v>
      </c>
      <c r="K82">
        <f t="shared" si="11"/>
        <v>90</v>
      </c>
      <c r="L82" s="4">
        <f t="shared" si="14"/>
        <v>27</v>
      </c>
      <c r="M82">
        <v>121</v>
      </c>
      <c r="N82">
        <v>124</v>
      </c>
      <c r="O82">
        <v>109</v>
      </c>
      <c r="P82">
        <v>109</v>
      </c>
      <c r="Q82" s="4">
        <f t="shared" si="12"/>
        <v>98.790322580645167</v>
      </c>
      <c r="R82" s="4">
        <f t="shared" si="13"/>
        <v>39.516129032258071</v>
      </c>
      <c r="S82" s="4">
        <f t="shared" si="8"/>
        <v>91.583696599825629</v>
      </c>
    </row>
    <row r="83" spans="1:19">
      <c r="A83">
        <v>79</v>
      </c>
      <c r="B83" t="s">
        <v>257</v>
      </c>
      <c r="C83" t="s">
        <v>195</v>
      </c>
      <c r="D83">
        <v>8</v>
      </c>
      <c r="E83">
        <v>9</v>
      </c>
      <c r="F83">
        <v>32</v>
      </c>
      <c r="G83">
        <v>36</v>
      </c>
      <c r="H83" s="4">
        <f t="shared" si="9"/>
        <v>88.888888888888886</v>
      </c>
      <c r="I83" s="4">
        <f t="shared" si="10"/>
        <v>26.666666666666664</v>
      </c>
      <c r="J83">
        <v>2</v>
      </c>
      <c r="K83">
        <f t="shared" si="11"/>
        <v>60</v>
      </c>
      <c r="L83" s="4">
        <f t="shared" si="14"/>
        <v>18</v>
      </c>
      <c r="M83">
        <v>116</v>
      </c>
      <c r="N83">
        <v>120</v>
      </c>
      <c r="O83">
        <v>85</v>
      </c>
      <c r="P83">
        <v>85</v>
      </c>
      <c r="Q83" s="4">
        <f t="shared" si="12"/>
        <v>98.333333333333343</v>
      </c>
      <c r="R83" s="4">
        <f t="shared" si="13"/>
        <v>39.333333333333343</v>
      </c>
      <c r="S83" s="4">
        <f t="shared" si="8"/>
        <v>84</v>
      </c>
    </row>
    <row r="84" spans="1:19">
      <c r="A84">
        <v>80</v>
      </c>
      <c r="B84" t="s">
        <v>258</v>
      </c>
      <c r="C84" t="s">
        <v>196</v>
      </c>
      <c r="D84">
        <v>7</v>
      </c>
      <c r="E84">
        <v>9</v>
      </c>
      <c r="F84">
        <v>31</v>
      </c>
      <c r="G84">
        <v>36</v>
      </c>
      <c r="H84" s="4">
        <f t="shared" si="9"/>
        <v>81.944444444444443</v>
      </c>
      <c r="I84" s="4">
        <f t="shared" si="10"/>
        <v>24.583333333333332</v>
      </c>
      <c r="J84">
        <v>3</v>
      </c>
      <c r="K84">
        <f t="shared" si="11"/>
        <v>90</v>
      </c>
      <c r="L84" s="4">
        <f t="shared" si="14"/>
        <v>27</v>
      </c>
      <c r="M84">
        <v>227</v>
      </c>
      <c r="N84">
        <v>227</v>
      </c>
      <c r="O84">
        <v>223</v>
      </c>
      <c r="P84">
        <v>223</v>
      </c>
      <c r="Q84" s="4">
        <f t="shared" si="12"/>
        <v>100</v>
      </c>
      <c r="R84" s="4">
        <f t="shared" si="13"/>
        <v>40</v>
      </c>
      <c r="S84" s="4">
        <f t="shared" si="8"/>
        <v>91.583333333333329</v>
      </c>
    </row>
    <row r="85" spans="1:19">
      <c r="A85">
        <v>81</v>
      </c>
      <c r="B85" t="s">
        <v>258</v>
      </c>
      <c r="C85" t="s">
        <v>197</v>
      </c>
      <c r="D85">
        <v>8</v>
      </c>
      <c r="E85">
        <v>9</v>
      </c>
      <c r="F85">
        <v>33.5</v>
      </c>
      <c r="G85">
        <v>37</v>
      </c>
      <c r="H85" s="4">
        <f t="shared" si="9"/>
        <v>89.714714714714702</v>
      </c>
      <c r="I85" s="4">
        <f t="shared" si="10"/>
        <v>26.914414414414409</v>
      </c>
      <c r="J85">
        <v>4</v>
      </c>
      <c r="K85">
        <f t="shared" si="11"/>
        <v>100</v>
      </c>
      <c r="L85" s="4">
        <f t="shared" si="14"/>
        <v>30</v>
      </c>
      <c r="M85">
        <v>340</v>
      </c>
      <c r="N85">
        <v>341</v>
      </c>
      <c r="O85">
        <v>309</v>
      </c>
      <c r="P85">
        <v>311</v>
      </c>
      <c r="Q85" s="4">
        <f t="shared" si="12"/>
        <v>99.531829025657473</v>
      </c>
      <c r="R85" s="4">
        <f t="shared" si="13"/>
        <v>39.812731610262993</v>
      </c>
      <c r="S85" s="4">
        <f t="shared" si="8"/>
        <v>96.72714602467741</v>
      </c>
    </row>
    <row r="86" spans="1:19">
      <c r="A86">
        <v>82</v>
      </c>
      <c r="B86" t="s">
        <v>259</v>
      </c>
      <c r="C86" t="s">
        <v>198</v>
      </c>
      <c r="D86">
        <v>8</v>
      </c>
      <c r="E86">
        <v>9</v>
      </c>
      <c r="F86">
        <v>25</v>
      </c>
      <c r="G86">
        <v>35</v>
      </c>
      <c r="H86" s="4">
        <f t="shared" si="9"/>
        <v>80.158730158730165</v>
      </c>
      <c r="I86" s="4">
        <f t="shared" si="10"/>
        <v>24.047619047619047</v>
      </c>
      <c r="J86">
        <v>4</v>
      </c>
      <c r="K86">
        <f t="shared" si="11"/>
        <v>100</v>
      </c>
      <c r="L86" s="4">
        <f t="shared" si="14"/>
        <v>30</v>
      </c>
      <c r="M86">
        <v>151</v>
      </c>
      <c r="N86">
        <v>153</v>
      </c>
      <c r="O86">
        <v>125</v>
      </c>
      <c r="P86">
        <v>127</v>
      </c>
      <c r="Q86" s="4">
        <f t="shared" si="12"/>
        <v>98.559003653955017</v>
      </c>
      <c r="R86" s="4">
        <f t="shared" si="13"/>
        <v>39.42360146158201</v>
      </c>
      <c r="S86" s="4">
        <f t="shared" si="8"/>
        <v>93.471220509201061</v>
      </c>
    </row>
    <row r="87" spans="1:19">
      <c r="A87">
        <v>83</v>
      </c>
      <c r="B87" t="s">
        <v>260</v>
      </c>
      <c r="C87" t="s">
        <v>199</v>
      </c>
      <c r="D87">
        <v>8</v>
      </c>
      <c r="E87">
        <v>9</v>
      </c>
      <c r="F87">
        <v>31.5</v>
      </c>
      <c r="G87">
        <v>36</v>
      </c>
      <c r="H87" s="4">
        <f t="shared" si="9"/>
        <v>88.194444444444443</v>
      </c>
      <c r="I87" s="4">
        <f t="shared" si="10"/>
        <v>26.458333333333332</v>
      </c>
      <c r="J87">
        <v>2</v>
      </c>
      <c r="K87">
        <f t="shared" si="11"/>
        <v>60</v>
      </c>
      <c r="L87" s="4">
        <f t="shared" si="14"/>
        <v>18</v>
      </c>
      <c r="M87">
        <v>154</v>
      </c>
      <c r="N87">
        <v>155</v>
      </c>
      <c r="O87">
        <v>119</v>
      </c>
      <c r="P87">
        <v>120</v>
      </c>
      <c r="Q87" s="4">
        <f t="shared" si="12"/>
        <v>99.260752688172047</v>
      </c>
      <c r="R87" s="4">
        <f t="shared" si="13"/>
        <v>39.704301075268823</v>
      </c>
      <c r="S87" s="4">
        <f t="shared" si="8"/>
        <v>84.162634408602145</v>
      </c>
    </row>
    <row r="88" spans="1:19">
      <c r="A88">
        <v>84</v>
      </c>
      <c r="B88" t="s">
        <v>260</v>
      </c>
      <c r="C88" t="s">
        <v>200</v>
      </c>
      <c r="D88">
        <v>8</v>
      </c>
      <c r="E88">
        <v>9</v>
      </c>
      <c r="F88">
        <v>35</v>
      </c>
      <c r="G88">
        <v>36</v>
      </c>
      <c r="H88" s="4">
        <f t="shared" si="9"/>
        <v>93.055555555555557</v>
      </c>
      <c r="I88" s="4">
        <f t="shared" si="10"/>
        <v>27.916666666666668</v>
      </c>
      <c r="J88">
        <v>2</v>
      </c>
      <c r="K88">
        <f t="shared" si="11"/>
        <v>60</v>
      </c>
      <c r="L88" s="4">
        <f t="shared" si="14"/>
        <v>18</v>
      </c>
      <c r="M88">
        <v>233</v>
      </c>
      <c r="N88">
        <v>235</v>
      </c>
      <c r="O88">
        <v>218</v>
      </c>
      <c r="P88">
        <v>218</v>
      </c>
      <c r="Q88" s="4">
        <f t="shared" si="12"/>
        <v>99.574468085106389</v>
      </c>
      <c r="R88" s="4">
        <f t="shared" si="13"/>
        <v>39.829787234042556</v>
      </c>
      <c r="S88" s="4">
        <f t="shared" si="8"/>
        <v>85.746453900709227</v>
      </c>
    </row>
    <row r="89" spans="1:19">
      <c r="A89">
        <v>85</v>
      </c>
      <c r="B89" t="s">
        <v>261</v>
      </c>
      <c r="C89" t="s">
        <v>201</v>
      </c>
      <c r="D89">
        <v>8</v>
      </c>
      <c r="E89">
        <v>9</v>
      </c>
      <c r="F89">
        <v>31.5</v>
      </c>
      <c r="G89">
        <v>35</v>
      </c>
      <c r="H89" s="4">
        <f t="shared" si="9"/>
        <v>89.444444444444443</v>
      </c>
      <c r="I89" s="4">
        <f t="shared" si="10"/>
        <v>26.833333333333332</v>
      </c>
      <c r="J89">
        <v>3</v>
      </c>
      <c r="K89">
        <f t="shared" si="11"/>
        <v>90</v>
      </c>
      <c r="L89" s="4">
        <f t="shared" si="14"/>
        <v>27</v>
      </c>
      <c r="M89">
        <v>114</v>
      </c>
      <c r="N89">
        <v>114</v>
      </c>
      <c r="O89">
        <v>89</v>
      </c>
      <c r="P89">
        <v>89</v>
      </c>
      <c r="Q89" s="4">
        <f t="shared" si="12"/>
        <v>100</v>
      </c>
      <c r="R89" s="4">
        <f t="shared" si="13"/>
        <v>40</v>
      </c>
      <c r="S89" s="4">
        <f t="shared" si="8"/>
        <v>93.833333333333329</v>
      </c>
    </row>
    <row r="90" spans="1:19">
      <c r="A90">
        <v>86</v>
      </c>
      <c r="B90" t="s">
        <v>262</v>
      </c>
      <c r="C90" t="s">
        <v>202</v>
      </c>
      <c r="D90">
        <v>7.5</v>
      </c>
      <c r="E90">
        <v>9</v>
      </c>
      <c r="F90">
        <v>34.5</v>
      </c>
      <c r="G90">
        <v>37</v>
      </c>
      <c r="H90" s="4">
        <f t="shared" si="9"/>
        <v>88.2882882882883</v>
      </c>
      <c r="I90" s="4">
        <f t="shared" si="10"/>
        <v>26.486486486486488</v>
      </c>
      <c r="J90">
        <v>4</v>
      </c>
      <c r="K90">
        <f t="shared" si="11"/>
        <v>100</v>
      </c>
      <c r="L90" s="4">
        <f t="shared" si="14"/>
        <v>30</v>
      </c>
      <c r="M90">
        <v>48</v>
      </c>
      <c r="N90">
        <v>49</v>
      </c>
      <c r="O90">
        <v>42</v>
      </c>
      <c r="P90">
        <v>42</v>
      </c>
      <c r="Q90" s="4">
        <f t="shared" si="12"/>
        <v>98.979591836734699</v>
      </c>
      <c r="R90" s="4">
        <f t="shared" si="13"/>
        <v>39.591836734693885</v>
      </c>
      <c r="S90" s="4">
        <f t="shared" si="8"/>
        <v>96.078323221180369</v>
      </c>
    </row>
    <row r="91" spans="1:19">
      <c r="A91">
        <v>87</v>
      </c>
      <c r="B91" t="s">
        <v>263</v>
      </c>
      <c r="C91" t="s">
        <v>203</v>
      </c>
      <c r="D91">
        <v>8</v>
      </c>
      <c r="E91">
        <v>9</v>
      </c>
      <c r="F91">
        <v>31</v>
      </c>
      <c r="G91">
        <v>34</v>
      </c>
      <c r="H91" s="4">
        <f t="shared" si="9"/>
        <v>90.032679738562081</v>
      </c>
      <c r="I91" s="4">
        <f t="shared" si="10"/>
        <v>27.009803921568622</v>
      </c>
      <c r="J91">
        <v>3</v>
      </c>
      <c r="K91">
        <f t="shared" si="11"/>
        <v>90</v>
      </c>
      <c r="L91" s="4">
        <f t="shared" si="14"/>
        <v>27</v>
      </c>
      <c r="M91">
        <v>71</v>
      </c>
      <c r="N91">
        <v>73</v>
      </c>
      <c r="O91">
        <v>58</v>
      </c>
      <c r="P91">
        <v>58</v>
      </c>
      <c r="Q91" s="4">
        <f t="shared" si="12"/>
        <v>98.630136986301366</v>
      </c>
      <c r="R91" s="4">
        <f t="shared" si="13"/>
        <v>39.452054794520549</v>
      </c>
      <c r="S91" s="4">
        <f t="shared" si="8"/>
        <v>93.461858716089168</v>
      </c>
    </row>
    <row r="92" spans="1:19">
      <c r="A92">
        <v>88</v>
      </c>
      <c r="B92" t="s">
        <v>264</v>
      </c>
      <c r="C92" t="s">
        <v>204</v>
      </c>
      <c r="D92">
        <v>8</v>
      </c>
      <c r="E92">
        <v>9</v>
      </c>
      <c r="F92">
        <v>35</v>
      </c>
      <c r="G92">
        <v>36</v>
      </c>
      <c r="H92" s="4">
        <f t="shared" si="9"/>
        <v>93.055555555555557</v>
      </c>
      <c r="I92" s="4">
        <f t="shared" si="10"/>
        <v>27.916666666666668</v>
      </c>
      <c r="J92">
        <v>3</v>
      </c>
      <c r="K92">
        <f t="shared" si="11"/>
        <v>90</v>
      </c>
      <c r="L92" s="4">
        <f t="shared" si="14"/>
        <v>27</v>
      </c>
      <c r="M92">
        <v>219</v>
      </c>
      <c r="N92">
        <v>219</v>
      </c>
      <c r="O92">
        <v>142</v>
      </c>
      <c r="P92">
        <v>144</v>
      </c>
      <c r="Q92" s="4">
        <f t="shared" si="12"/>
        <v>99.305555555555557</v>
      </c>
      <c r="R92" s="4">
        <f t="shared" si="13"/>
        <v>39.722222222222229</v>
      </c>
      <c r="S92" s="4">
        <f t="shared" si="8"/>
        <v>94.6388888888889</v>
      </c>
    </row>
    <row r="93" spans="1:19">
      <c r="A93">
        <v>89</v>
      </c>
      <c r="B93" t="s">
        <v>265</v>
      </c>
      <c r="C93" t="s">
        <v>205</v>
      </c>
      <c r="D93">
        <v>6.5</v>
      </c>
      <c r="E93">
        <v>9</v>
      </c>
      <c r="F93">
        <v>25</v>
      </c>
      <c r="G93">
        <v>34</v>
      </c>
      <c r="H93" s="4">
        <f t="shared" si="9"/>
        <v>72.875816993464056</v>
      </c>
      <c r="I93" s="4">
        <f t="shared" si="10"/>
        <v>21.862745098039216</v>
      </c>
      <c r="J93">
        <v>4</v>
      </c>
      <c r="K93">
        <f t="shared" si="11"/>
        <v>100</v>
      </c>
      <c r="L93" s="4">
        <f t="shared" si="14"/>
        <v>30</v>
      </c>
      <c r="M93">
        <v>106</v>
      </c>
      <c r="N93">
        <v>107</v>
      </c>
      <c r="O93">
        <v>96</v>
      </c>
      <c r="P93">
        <v>96</v>
      </c>
      <c r="Q93" s="4">
        <f t="shared" si="12"/>
        <v>99.53271028037382</v>
      </c>
      <c r="R93" s="4">
        <f t="shared" si="13"/>
        <v>39.813084112149532</v>
      </c>
      <c r="S93" s="4">
        <f t="shared" si="8"/>
        <v>91.675829210188738</v>
      </c>
    </row>
    <row r="94" spans="1:19">
      <c r="A94">
        <v>90</v>
      </c>
      <c r="B94" t="s">
        <v>266</v>
      </c>
      <c r="C94" t="s">
        <v>206</v>
      </c>
      <c r="D94" s="16">
        <v>8</v>
      </c>
      <c r="E94">
        <v>9</v>
      </c>
      <c r="F94">
        <v>25.5</v>
      </c>
      <c r="G94">
        <v>35</v>
      </c>
      <c r="H94" s="4">
        <f t="shared" si="9"/>
        <v>80.873015873015873</v>
      </c>
      <c r="I94" s="4">
        <f t="shared" si="10"/>
        <v>24.261904761904763</v>
      </c>
      <c r="J94">
        <v>4</v>
      </c>
      <c r="K94">
        <f t="shared" si="11"/>
        <v>100</v>
      </c>
      <c r="L94" s="4">
        <f t="shared" si="14"/>
        <v>30</v>
      </c>
      <c r="M94">
        <v>22</v>
      </c>
      <c r="N94">
        <v>22</v>
      </c>
      <c r="O94">
        <v>20</v>
      </c>
      <c r="P94">
        <v>20</v>
      </c>
      <c r="Q94" s="4">
        <f t="shared" si="12"/>
        <v>100</v>
      </c>
      <c r="R94" s="4">
        <f t="shared" si="13"/>
        <v>40</v>
      </c>
      <c r="S94" s="4">
        <f t="shared" si="8"/>
        <v>94.261904761904759</v>
      </c>
    </row>
    <row r="95" spans="1:19">
      <c r="A95">
        <v>91</v>
      </c>
      <c r="B95" t="s">
        <v>267</v>
      </c>
      <c r="C95" t="s">
        <v>207</v>
      </c>
      <c r="D95">
        <v>8</v>
      </c>
      <c r="E95">
        <v>9</v>
      </c>
      <c r="F95">
        <v>32</v>
      </c>
      <c r="G95">
        <v>34</v>
      </c>
      <c r="H95" s="4">
        <f t="shared" si="9"/>
        <v>91.503267973856211</v>
      </c>
      <c r="I95" s="4">
        <f t="shared" si="10"/>
        <v>27.450980392156861</v>
      </c>
      <c r="J95">
        <v>2</v>
      </c>
      <c r="K95">
        <f t="shared" si="11"/>
        <v>60</v>
      </c>
      <c r="L95" s="4">
        <f t="shared" si="14"/>
        <v>18</v>
      </c>
      <c r="M95">
        <v>139</v>
      </c>
      <c r="N95">
        <v>142</v>
      </c>
      <c r="O95">
        <v>98</v>
      </c>
      <c r="P95">
        <v>98</v>
      </c>
      <c r="Q95" s="4">
        <f t="shared" si="12"/>
        <v>98.943661971830991</v>
      </c>
      <c r="R95" s="4">
        <f t="shared" si="13"/>
        <v>39.577464788732399</v>
      </c>
      <c r="S95" s="4">
        <f t="shared" si="8"/>
        <v>85.028445180889264</v>
      </c>
    </row>
    <row r="96" spans="1:19">
      <c r="A96">
        <v>92</v>
      </c>
      <c r="B96" t="s">
        <v>268</v>
      </c>
      <c r="C96" t="s">
        <v>208</v>
      </c>
      <c r="D96">
        <v>9</v>
      </c>
      <c r="E96">
        <v>9</v>
      </c>
      <c r="F96">
        <v>35.5</v>
      </c>
      <c r="G96">
        <v>37</v>
      </c>
      <c r="H96" s="4">
        <f t="shared" si="9"/>
        <v>97.972972972972968</v>
      </c>
      <c r="I96" s="4">
        <f t="shared" si="10"/>
        <v>29.391891891891888</v>
      </c>
      <c r="J96">
        <v>2</v>
      </c>
      <c r="K96">
        <f t="shared" si="11"/>
        <v>60</v>
      </c>
      <c r="L96" s="4">
        <f t="shared" si="14"/>
        <v>18</v>
      </c>
      <c r="M96">
        <v>213</v>
      </c>
      <c r="N96">
        <v>213</v>
      </c>
      <c r="O96">
        <v>54</v>
      </c>
      <c r="P96">
        <v>54</v>
      </c>
      <c r="Q96" s="4">
        <f t="shared" si="12"/>
        <v>100</v>
      </c>
      <c r="R96" s="4">
        <f t="shared" si="13"/>
        <v>40</v>
      </c>
      <c r="S96" s="4">
        <f t="shared" si="8"/>
        <v>87.391891891891888</v>
      </c>
    </row>
    <row r="97" spans="1:19">
      <c r="A97">
        <v>93</v>
      </c>
      <c r="B97" t="s">
        <v>268</v>
      </c>
      <c r="C97" t="s">
        <v>209</v>
      </c>
      <c r="D97">
        <v>9</v>
      </c>
      <c r="E97">
        <v>9</v>
      </c>
      <c r="F97">
        <v>22.5</v>
      </c>
      <c r="G97">
        <v>37</v>
      </c>
      <c r="H97" s="4">
        <f t="shared" si="9"/>
        <v>80.405405405405403</v>
      </c>
      <c r="I97" s="4">
        <f t="shared" si="10"/>
        <v>24.121621621621621</v>
      </c>
      <c r="J97">
        <v>4</v>
      </c>
      <c r="K97">
        <f t="shared" si="11"/>
        <v>100</v>
      </c>
      <c r="L97" s="4">
        <f t="shared" si="14"/>
        <v>30</v>
      </c>
      <c r="M97">
        <v>156</v>
      </c>
      <c r="N97">
        <v>160</v>
      </c>
      <c r="O97">
        <v>146</v>
      </c>
      <c r="P97">
        <v>146</v>
      </c>
      <c r="Q97" s="4">
        <f t="shared" si="12"/>
        <v>98.75</v>
      </c>
      <c r="R97" s="4">
        <f t="shared" si="13"/>
        <v>39.5</v>
      </c>
      <c r="S97" s="4">
        <f t="shared" si="8"/>
        <v>93.621621621621614</v>
      </c>
    </row>
    <row r="98" spans="1:19">
      <c r="A98">
        <v>94</v>
      </c>
      <c r="B98" t="s">
        <v>269</v>
      </c>
      <c r="C98" t="s">
        <v>210</v>
      </c>
      <c r="D98">
        <v>8</v>
      </c>
      <c r="E98">
        <v>9</v>
      </c>
      <c r="F98">
        <v>36</v>
      </c>
      <c r="G98">
        <v>37</v>
      </c>
      <c r="H98" s="4">
        <f t="shared" si="9"/>
        <v>93.093093093093088</v>
      </c>
      <c r="I98" s="4">
        <f t="shared" si="10"/>
        <v>27.927927927927925</v>
      </c>
      <c r="J98">
        <v>3</v>
      </c>
      <c r="K98">
        <f t="shared" si="11"/>
        <v>90</v>
      </c>
      <c r="L98" s="4">
        <f t="shared" si="14"/>
        <v>27</v>
      </c>
      <c r="M98">
        <v>116</v>
      </c>
      <c r="N98">
        <v>116</v>
      </c>
      <c r="O98">
        <v>96</v>
      </c>
      <c r="P98">
        <v>96</v>
      </c>
      <c r="Q98" s="4">
        <f t="shared" si="12"/>
        <v>100</v>
      </c>
      <c r="R98" s="4">
        <f t="shared" si="13"/>
        <v>40</v>
      </c>
      <c r="S98" s="4">
        <f t="shared" si="8"/>
        <v>94.927927927927925</v>
      </c>
    </row>
    <row r="99" spans="1:19">
      <c r="A99">
        <v>95</v>
      </c>
      <c r="B99" t="s">
        <v>269</v>
      </c>
      <c r="C99" t="s">
        <v>211</v>
      </c>
      <c r="D99">
        <v>8</v>
      </c>
      <c r="E99">
        <v>9</v>
      </c>
      <c r="F99">
        <v>31.5</v>
      </c>
      <c r="G99">
        <v>36</v>
      </c>
      <c r="H99" s="4">
        <f t="shared" si="9"/>
        <v>88.194444444444443</v>
      </c>
      <c r="I99" s="4">
        <f t="shared" si="10"/>
        <v>26.458333333333332</v>
      </c>
      <c r="J99">
        <v>4</v>
      </c>
      <c r="K99">
        <f t="shared" si="11"/>
        <v>100</v>
      </c>
      <c r="L99" s="4">
        <f t="shared" si="14"/>
        <v>30</v>
      </c>
      <c r="M99">
        <v>170</v>
      </c>
      <c r="N99">
        <v>172</v>
      </c>
      <c r="O99">
        <v>91</v>
      </c>
      <c r="P99">
        <v>91</v>
      </c>
      <c r="Q99" s="4">
        <f t="shared" si="12"/>
        <v>99.418604651162795</v>
      </c>
      <c r="R99" s="4">
        <f t="shared" si="13"/>
        <v>39.767441860465119</v>
      </c>
      <c r="S99" s="4">
        <f t="shared" si="8"/>
        <v>96.225775193798455</v>
      </c>
    </row>
    <row r="100" spans="1:19">
      <c r="A100">
        <v>96</v>
      </c>
      <c r="B100" t="s">
        <v>270</v>
      </c>
      <c r="C100" t="s">
        <v>212</v>
      </c>
      <c r="D100">
        <v>9</v>
      </c>
      <c r="E100">
        <v>9</v>
      </c>
      <c r="F100">
        <v>29.5</v>
      </c>
      <c r="G100">
        <v>36</v>
      </c>
      <c r="H100" s="4">
        <f t="shared" si="9"/>
        <v>90.972222222222214</v>
      </c>
      <c r="I100" s="4">
        <f t="shared" si="10"/>
        <v>27.291666666666664</v>
      </c>
      <c r="J100">
        <v>4</v>
      </c>
      <c r="K100">
        <f t="shared" si="11"/>
        <v>100</v>
      </c>
      <c r="L100" s="4">
        <f t="shared" si="14"/>
        <v>30</v>
      </c>
      <c r="M100">
        <v>204</v>
      </c>
      <c r="N100">
        <v>206</v>
      </c>
      <c r="O100">
        <v>174</v>
      </c>
      <c r="P100">
        <v>175</v>
      </c>
      <c r="Q100" s="4">
        <f t="shared" si="12"/>
        <v>99.228848821081826</v>
      </c>
      <c r="R100" s="4">
        <f t="shared" si="13"/>
        <v>39.691539528432735</v>
      </c>
      <c r="S100" s="4">
        <f t="shared" si="8"/>
        <v>96.983206195099399</v>
      </c>
    </row>
  </sheetData>
  <mergeCells count="3">
    <mergeCell ref="D2:E2"/>
    <mergeCell ref="F2:G2"/>
    <mergeCell ref="M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2"/>
  <dimension ref="A1:H98"/>
  <sheetViews>
    <sheetView topLeftCell="A77" workbookViewId="0">
      <selection activeCell="A3" sqref="A3:H98"/>
    </sheetView>
  </sheetViews>
  <sheetFormatPr defaultRowHeight="15"/>
  <sheetData>
    <row r="1" spans="1:8">
      <c r="A1" t="s">
        <v>89</v>
      </c>
      <c r="B1" t="s">
        <v>80</v>
      </c>
      <c r="C1" t="s">
        <v>90</v>
      </c>
    </row>
    <row r="2" spans="1:8">
      <c r="D2" t="s">
        <v>95</v>
      </c>
      <c r="E2" t="s">
        <v>96</v>
      </c>
      <c r="F2" t="s">
        <v>97</v>
      </c>
      <c r="G2" t="s">
        <v>98</v>
      </c>
      <c r="H2" t="s">
        <v>99</v>
      </c>
    </row>
    <row r="3" spans="1:8">
      <c r="A3" t="s">
        <v>216</v>
      </c>
      <c r="B3" t="s">
        <v>119</v>
      </c>
      <c r="C3">
        <v>99.687442866219087</v>
      </c>
      <c r="D3">
        <v>99.501700680272108</v>
      </c>
      <c r="E3">
        <v>99.824253075571178</v>
      </c>
      <c r="F3">
        <v>99.516129032258064</v>
      </c>
      <c r="G3">
        <v>99.647763121941537</v>
      </c>
      <c r="H3">
        <v>99.94736842105263</v>
      </c>
    </row>
    <row r="4" spans="1:8">
      <c r="A4" t="s">
        <v>215</v>
      </c>
      <c r="B4" t="s">
        <v>117</v>
      </c>
      <c r="C4">
        <v>99.581932773109244</v>
      </c>
      <c r="D4">
        <v>99.338235294117652</v>
      </c>
      <c r="E4">
        <v>98.979591836734699</v>
      </c>
      <c r="F4">
        <v>100</v>
      </c>
      <c r="G4">
        <v>99.72789115646259</v>
      </c>
      <c r="H4">
        <v>99.863945578231295</v>
      </c>
    </row>
    <row r="5" spans="1:8">
      <c r="A5" t="s">
        <v>250</v>
      </c>
      <c r="B5" t="s">
        <v>185</v>
      </c>
      <c r="C5">
        <v>99.363476827612956</v>
      </c>
      <c r="D5">
        <v>99.435185185185176</v>
      </c>
      <c r="E5">
        <v>98.167539267015712</v>
      </c>
      <c r="F5">
        <v>100</v>
      </c>
      <c r="G5">
        <v>99.790575916230367</v>
      </c>
      <c r="H5">
        <v>99.424083769633512</v>
      </c>
    </row>
    <row r="6" spans="1:8">
      <c r="A6" t="s">
        <v>216</v>
      </c>
      <c r="B6" t="s">
        <v>121</v>
      </c>
      <c r="C6">
        <v>98.621822605447377</v>
      </c>
      <c r="D6">
        <v>99.83315674308389</v>
      </c>
      <c r="E6">
        <v>99.863387978142072</v>
      </c>
      <c r="F6">
        <v>94</v>
      </c>
      <c r="G6">
        <v>99.672131147541009</v>
      </c>
      <c r="H6">
        <v>99.740437158469945</v>
      </c>
    </row>
    <row r="7" spans="1:8">
      <c r="A7" t="s">
        <v>216</v>
      </c>
      <c r="B7" t="s">
        <v>135</v>
      </c>
      <c r="C7">
        <v>98.612400635930044</v>
      </c>
      <c r="D7">
        <v>99.189189189189193</v>
      </c>
      <c r="E7">
        <v>100</v>
      </c>
      <c r="F7">
        <v>94</v>
      </c>
      <c r="G7">
        <v>99.872813990461054</v>
      </c>
      <c r="H7">
        <v>100</v>
      </c>
    </row>
    <row r="8" spans="1:8">
      <c r="A8" t="s">
        <v>269</v>
      </c>
      <c r="B8" t="s">
        <v>211</v>
      </c>
      <c r="C8">
        <v>98.466300503559978</v>
      </c>
      <c r="D8">
        <v>96.225775193798455</v>
      </c>
      <c r="E8">
        <v>99.74747474747474</v>
      </c>
      <c r="F8">
        <v>100</v>
      </c>
      <c r="G8">
        <v>99.393939393939405</v>
      </c>
      <c r="H8">
        <v>96.96431318258729</v>
      </c>
    </row>
    <row r="9" spans="1:8">
      <c r="A9" t="s">
        <v>254</v>
      </c>
      <c r="B9" t="s">
        <v>192</v>
      </c>
      <c r="C9">
        <v>98.411669765735112</v>
      </c>
      <c r="D9">
        <v>99.923753665689162</v>
      </c>
      <c r="E9">
        <v>99.369085173501574</v>
      </c>
      <c r="F9">
        <v>93.333333333333343</v>
      </c>
      <c r="G9">
        <v>99.905362776025243</v>
      </c>
      <c r="H9">
        <v>99.526813880126184</v>
      </c>
    </row>
    <row r="10" spans="1:8">
      <c r="A10" t="s">
        <v>235</v>
      </c>
      <c r="B10" t="s">
        <v>166</v>
      </c>
      <c r="C10">
        <v>98.162835728555024</v>
      </c>
      <c r="D10">
        <v>94.470776417019934</v>
      </c>
      <c r="E10">
        <v>99.034749034749041</v>
      </c>
      <c r="F10">
        <v>98.235294117647058</v>
      </c>
      <c r="G10">
        <v>99.613899613899619</v>
      </c>
      <c r="H10">
        <v>99.459459459459453</v>
      </c>
    </row>
    <row r="11" spans="1:8">
      <c r="A11" t="s">
        <v>216</v>
      </c>
      <c r="B11" t="s">
        <v>120</v>
      </c>
      <c r="C11">
        <v>98.022309880331278</v>
      </c>
      <c r="D11">
        <v>97.377329908450236</v>
      </c>
      <c r="E11">
        <v>99.673202614379079</v>
      </c>
      <c r="F11">
        <v>94</v>
      </c>
      <c r="G11">
        <v>99.353224671034809</v>
      </c>
      <c r="H11">
        <v>99.70779220779221</v>
      </c>
    </row>
    <row r="12" spans="1:8">
      <c r="A12" t="s">
        <v>214</v>
      </c>
      <c r="B12" t="s">
        <v>116</v>
      </c>
      <c r="C12">
        <v>97.763412956563045</v>
      </c>
      <c r="D12">
        <v>97.682449398199793</v>
      </c>
      <c r="E12">
        <v>99.519230769230774</v>
      </c>
      <c r="F12">
        <v>93.25</v>
      </c>
      <c r="G12">
        <v>99.07692307692308</v>
      </c>
      <c r="H12">
        <v>99.288461538461533</v>
      </c>
    </row>
    <row r="13" spans="1:8">
      <c r="A13" t="s">
        <v>270</v>
      </c>
      <c r="B13" t="s">
        <v>212</v>
      </c>
      <c r="C13">
        <v>97.777427265220751</v>
      </c>
      <c r="D13">
        <v>96.983206195099399</v>
      </c>
      <c r="E13">
        <v>98.689956331877738</v>
      </c>
      <c r="F13">
        <v>94</v>
      </c>
      <c r="G13">
        <v>99.388646288209614</v>
      </c>
      <c r="H13">
        <v>99.825327510917035</v>
      </c>
    </row>
    <row r="14" spans="1:8">
      <c r="A14" t="s">
        <v>268</v>
      </c>
      <c r="B14" t="s">
        <v>209</v>
      </c>
      <c r="C14">
        <v>97.344952127014906</v>
      </c>
      <c r="D14">
        <v>93.621621621621614</v>
      </c>
      <c r="E14">
        <v>100</v>
      </c>
      <c r="F14">
        <v>94</v>
      </c>
      <c r="G14">
        <v>99.461883408071742</v>
      </c>
      <c r="H14">
        <v>99.641255605381161</v>
      </c>
    </row>
    <row r="15" spans="1:8">
      <c r="A15" t="s">
        <v>155</v>
      </c>
      <c r="B15" t="s">
        <v>156</v>
      </c>
      <c r="C15">
        <v>96.952148664343781</v>
      </c>
      <c r="D15">
        <v>93.80952380952381</v>
      </c>
      <c r="E15">
        <v>99.390243902439025</v>
      </c>
      <c r="F15">
        <v>94</v>
      </c>
      <c r="G15">
        <v>99.024390243902445</v>
      </c>
      <c r="H15">
        <v>98.536585365853654</v>
      </c>
    </row>
    <row r="16" spans="1:8">
      <c r="A16" t="s">
        <v>225</v>
      </c>
      <c r="B16" t="s">
        <v>152</v>
      </c>
      <c r="C16">
        <v>96.966281019450022</v>
      </c>
      <c r="D16">
        <v>93.599262240107322</v>
      </c>
      <c r="E16">
        <v>98.660714285714278</v>
      </c>
      <c r="F16">
        <v>94</v>
      </c>
      <c r="G16">
        <v>98.928571428571416</v>
      </c>
      <c r="H16">
        <v>99.642857142857139</v>
      </c>
    </row>
    <row r="17" spans="1:8">
      <c r="A17" t="s">
        <v>234</v>
      </c>
      <c r="B17" t="s">
        <v>165</v>
      </c>
      <c r="C17">
        <v>96.867647058823536</v>
      </c>
      <c r="D17">
        <v>96.338235294117652</v>
      </c>
      <c r="E17">
        <v>100</v>
      </c>
      <c r="F17">
        <v>88</v>
      </c>
      <c r="G17">
        <v>100</v>
      </c>
      <c r="H17">
        <v>100</v>
      </c>
    </row>
    <row r="18" spans="1:8">
      <c r="A18" t="s">
        <v>227</v>
      </c>
      <c r="B18" t="s">
        <v>154</v>
      </c>
      <c r="C18">
        <v>96.853567147033573</v>
      </c>
      <c r="D18">
        <v>94.477867083130235</v>
      </c>
      <c r="E18">
        <v>99.21630094043887</v>
      </c>
      <c r="F18">
        <v>92</v>
      </c>
      <c r="G18">
        <v>99.21630094043887</v>
      </c>
      <c r="H18">
        <v>99.357366771159874</v>
      </c>
    </row>
    <row r="19" spans="1:8">
      <c r="A19" t="s">
        <v>258</v>
      </c>
      <c r="B19" t="s">
        <v>196</v>
      </c>
      <c r="C19">
        <v>95.835695006747628</v>
      </c>
      <c r="D19">
        <v>91.583333333333329</v>
      </c>
      <c r="E19">
        <v>100</v>
      </c>
      <c r="F19">
        <v>88</v>
      </c>
      <c r="G19">
        <v>99.595141700404852</v>
      </c>
      <c r="H19">
        <v>100</v>
      </c>
    </row>
    <row r="20" spans="1:8">
      <c r="A20" t="s">
        <v>228</v>
      </c>
      <c r="B20" t="s">
        <v>159</v>
      </c>
      <c r="C20">
        <v>95.570552984353654</v>
      </c>
      <c r="D20">
        <v>98.299492385786806</v>
      </c>
      <c r="E20">
        <v>99.927953890489903</v>
      </c>
      <c r="F20">
        <v>80</v>
      </c>
      <c r="G20">
        <v>99.798229308315769</v>
      </c>
      <c r="H20">
        <v>99.827089337175778</v>
      </c>
    </row>
    <row r="21" spans="1:8">
      <c r="A21" t="s">
        <v>217</v>
      </c>
      <c r="B21" t="s">
        <v>143</v>
      </c>
      <c r="C21">
        <v>95.005893826472587</v>
      </c>
      <c r="D21">
        <v>98.075544217687082</v>
      </c>
      <c r="E21">
        <v>100</v>
      </c>
      <c r="F21">
        <v>77.5</v>
      </c>
      <c r="G21">
        <v>99.658703071672363</v>
      </c>
      <c r="H21">
        <v>99.795221843003418</v>
      </c>
    </row>
    <row r="22" spans="1:8">
      <c r="A22" t="s">
        <v>237</v>
      </c>
      <c r="B22" t="s">
        <v>168</v>
      </c>
      <c r="C22">
        <v>94.820572749424969</v>
      </c>
      <c r="D22">
        <v>90.925163398692803</v>
      </c>
      <c r="E22">
        <v>98.954703832752614</v>
      </c>
      <c r="F22">
        <v>86</v>
      </c>
      <c r="G22">
        <v>98.815331010452965</v>
      </c>
      <c r="H22">
        <v>99.407665505226475</v>
      </c>
    </row>
    <row r="23" spans="1:8">
      <c r="A23" t="s">
        <v>260</v>
      </c>
      <c r="B23" t="s">
        <v>200</v>
      </c>
      <c r="C23">
        <v>94.54929078014186</v>
      </c>
      <c r="D23">
        <v>85.746453900709227</v>
      </c>
      <c r="E23">
        <v>100</v>
      </c>
      <c r="F23">
        <v>88</v>
      </c>
      <c r="G23">
        <v>99.280000000000015</v>
      </c>
      <c r="H23">
        <v>99.72</v>
      </c>
    </row>
    <row r="24" spans="1:8">
      <c r="A24" t="s">
        <v>241</v>
      </c>
      <c r="B24" t="s">
        <v>174</v>
      </c>
      <c r="C24">
        <v>94.542485801660106</v>
      </c>
      <c r="D24">
        <v>92.226190476190482</v>
      </c>
      <c r="E24">
        <v>99.082568807339442</v>
      </c>
      <c r="F24">
        <v>82</v>
      </c>
      <c r="G24">
        <v>99.724770642201833</v>
      </c>
      <c r="H24">
        <v>99.678899082568805</v>
      </c>
    </row>
    <row r="25" spans="1:8">
      <c r="A25" t="s">
        <v>239</v>
      </c>
      <c r="B25" t="s">
        <v>170</v>
      </c>
      <c r="C25">
        <v>94.543837535013992</v>
      </c>
      <c r="D25">
        <v>97.671568627450981</v>
      </c>
      <c r="E25">
        <v>99.659863945578223</v>
      </c>
      <c r="F25">
        <v>76</v>
      </c>
      <c r="G25">
        <v>100</v>
      </c>
      <c r="H25">
        <v>99.387755102040813</v>
      </c>
    </row>
    <row r="26" spans="1:8">
      <c r="A26" t="s">
        <v>269</v>
      </c>
      <c r="B26" t="s">
        <v>210</v>
      </c>
      <c r="C26">
        <v>94.477058453802641</v>
      </c>
      <c r="D26">
        <v>94.927927927927925</v>
      </c>
      <c r="E26">
        <v>99.612403100775197</v>
      </c>
      <c r="F26">
        <v>78</v>
      </c>
      <c r="G26">
        <v>99.844961240310084</v>
      </c>
      <c r="H26">
        <v>100</v>
      </c>
    </row>
    <row r="27" spans="1:8">
      <c r="A27" t="s">
        <v>216</v>
      </c>
      <c r="B27" t="s">
        <v>136</v>
      </c>
      <c r="C27">
        <v>94.329059723113431</v>
      </c>
      <c r="D27">
        <v>94.847830261136721</v>
      </c>
      <c r="E27">
        <v>99.683544303797476</v>
      </c>
      <c r="F27">
        <v>78</v>
      </c>
      <c r="G27">
        <v>99.578059071729967</v>
      </c>
      <c r="H27">
        <v>99.535864978902964</v>
      </c>
    </row>
    <row r="28" spans="1:8">
      <c r="A28" t="s">
        <v>246</v>
      </c>
      <c r="B28" t="s">
        <v>180</v>
      </c>
      <c r="C28">
        <v>94.073093443984192</v>
      </c>
      <c r="D28">
        <v>95.294835249660721</v>
      </c>
      <c r="E28">
        <v>99.628252788104078</v>
      </c>
      <c r="F28">
        <v>76</v>
      </c>
      <c r="G28">
        <v>99.591078066914505</v>
      </c>
      <c r="H28">
        <v>99.85130111524164</v>
      </c>
    </row>
    <row r="29" spans="1:8">
      <c r="A29" t="s">
        <v>258</v>
      </c>
      <c r="B29" t="s">
        <v>197</v>
      </c>
      <c r="C29">
        <v>93.693156477662754</v>
      </c>
      <c r="D29">
        <v>96.72714602467741</v>
      </c>
      <c r="E29">
        <v>99.715909090909093</v>
      </c>
      <c r="F29">
        <v>73.272727272727266</v>
      </c>
      <c r="G29">
        <v>99.318181818181813</v>
      </c>
      <c r="H29">
        <v>99.431818181818173</v>
      </c>
    </row>
    <row r="30" spans="1:8">
      <c r="A30" t="s">
        <v>213</v>
      </c>
      <c r="B30" t="s">
        <v>115</v>
      </c>
      <c r="C30">
        <v>93.707828892799625</v>
      </c>
      <c r="D30">
        <v>94.469524210833555</v>
      </c>
      <c r="E30">
        <v>99.367088607594937</v>
      </c>
      <c r="F30">
        <v>76</v>
      </c>
      <c r="G30">
        <v>99.272151898734194</v>
      </c>
      <c r="H30">
        <v>99.430379746835428</v>
      </c>
    </row>
    <row r="31" spans="1:8">
      <c r="A31" t="s">
        <v>247</v>
      </c>
      <c r="B31" t="s">
        <v>181</v>
      </c>
      <c r="C31">
        <v>93.687401564913856</v>
      </c>
      <c r="D31">
        <v>94.231203075228876</v>
      </c>
      <c r="E31">
        <v>99.47229551451187</v>
      </c>
      <c r="F31">
        <v>76</v>
      </c>
      <c r="G31">
        <v>99.313984168865431</v>
      </c>
      <c r="H31">
        <v>99.419525065963057</v>
      </c>
    </row>
    <row r="32" spans="1:8">
      <c r="A32" t="s">
        <v>216</v>
      </c>
      <c r="B32" t="s">
        <v>118</v>
      </c>
      <c r="C32">
        <v>93.2144496369568</v>
      </c>
      <c r="D32">
        <v>93.091941839050918</v>
      </c>
      <c r="E32">
        <v>98.905908096280086</v>
      </c>
      <c r="F32">
        <v>76</v>
      </c>
      <c r="G32">
        <v>98.949671772428886</v>
      </c>
      <c r="H32">
        <v>99.124726477024069</v>
      </c>
    </row>
    <row r="33" spans="1:8">
      <c r="A33" t="s">
        <v>238</v>
      </c>
      <c r="B33" t="s">
        <v>169</v>
      </c>
      <c r="C33">
        <v>93.027956989247315</v>
      </c>
      <c r="D33">
        <v>100</v>
      </c>
      <c r="E33">
        <v>100</v>
      </c>
      <c r="F33">
        <v>66</v>
      </c>
      <c r="G33">
        <v>99.569892473118273</v>
      </c>
      <c r="H33">
        <v>99.569892473118273</v>
      </c>
    </row>
    <row r="34" spans="1:8">
      <c r="A34" t="s">
        <v>216</v>
      </c>
      <c r="B34" t="s">
        <v>129</v>
      </c>
      <c r="C34">
        <v>92.93406482320168</v>
      </c>
      <c r="D34">
        <v>98.973901098901095</v>
      </c>
      <c r="E34">
        <v>98.444790046656294</v>
      </c>
      <c r="F34">
        <v>69.599999999999994</v>
      </c>
      <c r="G34">
        <v>99.004665629860028</v>
      </c>
      <c r="H34">
        <v>98.646967340590976</v>
      </c>
    </row>
    <row r="35" spans="1:8">
      <c r="A35" t="s">
        <v>252</v>
      </c>
      <c r="B35" t="s">
        <v>190</v>
      </c>
      <c r="C35">
        <v>92.839575846952684</v>
      </c>
      <c r="D35">
        <v>96.487320228552264</v>
      </c>
      <c r="E35">
        <v>98.524844720496901</v>
      </c>
      <c r="F35">
        <v>72.400000000000006</v>
      </c>
      <c r="G35">
        <v>98.354037267080741</v>
      </c>
      <c r="H35">
        <v>98.431677018633536</v>
      </c>
    </row>
    <row r="36" spans="1:8">
      <c r="A36" t="s">
        <v>224</v>
      </c>
      <c r="B36" t="s">
        <v>151</v>
      </c>
      <c r="C36">
        <v>92.724588422729681</v>
      </c>
      <c r="D36">
        <v>94.857142857142861</v>
      </c>
      <c r="E36">
        <v>99.442379182156131</v>
      </c>
      <c r="F36">
        <v>72</v>
      </c>
      <c r="G36">
        <v>98.736059479553901</v>
      </c>
      <c r="H36">
        <v>98.587360594795541</v>
      </c>
    </row>
    <row r="37" spans="1:8">
      <c r="A37" t="s">
        <v>216</v>
      </c>
      <c r="B37" t="s">
        <v>134</v>
      </c>
      <c r="C37">
        <v>92.582082807063514</v>
      </c>
      <c r="D37">
        <v>87.842767295597483</v>
      </c>
      <c r="E37">
        <v>99.506346967559949</v>
      </c>
      <c r="F37">
        <v>77.42307692307692</v>
      </c>
      <c r="G37">
        <v>99.153737658674203</v>
      </c>
      <c r="H37">
        <v>98.984485190409032</v>
      </c>
    </row>
    <row r="38" spans="1:8">
      <c r="A38" t="s">
        <v>248</v>
      </c>
      <c r="B38" t="s">
        <v>182</v>
      </c>
      <c r="C38">
        <v>92.309154929577474</v>
      </c>
      <c r="D38">
        <v>96.25</v>
      </c>
      <c r="E38">
        <v>99.295774647887328</v>
      </c>
      <c r="F38">
        <v>66</v>
      </c>
      <c r="G38">
        <v>100</v>
      </c>
      <c r="H38">
        <v>100</v>
      </c>
    </row>
    <row r="39" spans="1:8">
      <c r="A39" t="s">
        <v>243</v>
      </c>
      <c r="B39" t="s">
        <v>176</v>
      </c>
      <c r="C39">
        <v>92.206390080507731</v>
      </c>
      <c r="D39">
        <v>96.262719633307881</v>
      </c>
      <c r="E39">
        <v>97.884615384615387</v>
      </c>
      <c r="F39">
        <v>70</v>
      </c>
      <c r="G39">
        <v>98.538461538461533</v>
      </c>
      <c r="H39">
        <v>98.34615384615384</v>
      </c>
    </row>
    <row r="40" spans="1:8">
      <c r="A40" t="s">
        <v>242</v>
      </c>
      <c r="B40" t="s">
        <v>175</v>
      </c>
      <c r="C40">
        <v>91.992262892206455</v>
      </c>
      <c r="D40">
        <v>94.914372782511634</v>
      </c>
      <c r="E40">
        <v>99.786628733997162</v>
      </c>
      <c r="F40">
        <v>66</v>
      </c>
      <c r="G40">
        <v>99.459459459459467</v>
      </c>
      <c r="H40">
        <v>99.80085348506401</v>
      </c>
    </row>
    <row r="41" spans="1:8">
      <c r="A41" t="s">
        <v>257</v>
      </c>
      <c r="B41" t="s">
        <v>195</v>
      </c>
      <c r="C41">
        <v>92</v>
      </c>
      <c r="D41">
        <v>84</v>
      </c>
      <c r="E41">
        <v>94.890510948905103</v>
      </c>
      <c r="F41">
        <v>86</v>
      </c>
      <c r="G41">
        <v>97.810218978102199</v>
      </c>
      <c r="H41">
        <v>97.299270072992712</v>
      </c>
    </row>
    <row r="42" spans="1:8">
      <c r="A42" t="s">
        <v>216</v>
      </c>
      <c r="B42" t="s">
        <v>141</v>
      </c>
      <c r="C42">
        <v>91.702068650661801</v>
      </c>
      <c r="D42">
        <v>98.713786132808238</v>
      </c>
      <c r="E42">
        <v>99.921752738654149</v>
      </c>
      <c r="F42">
        <v>60</v>
      </c>
      <c r="G42">
        <v>99.937402190923322</v>
      </c>
      <c r="H42">
        <v>99.937402190923322</v>
      </c>
    </row>
    <row r="43" spans="1:8">
      <c r="A43" t="s">
        <v>219</v>
      </c>
      <c r="B43" t="s">
        <v>146</v>
      </c>
      <c r="C43">
        <v>91.644976076555025</v>
      </c>
      <c r="D43">
        <v>95.909090909090907</v>
      </c>
      <c r="E43">
        <v>98.68421052631578</v>
      </c>
      <c r="F43">
        <v>66</v>
      </c>
      <c r="G43">
        <v>99.298245614035096</v>
      </c>
      <c r="H43">
        <v>98.333333333333329</v>
      </c>
    </row>
    <row r="44" spans="1:8">
      <c r="A44" t="s">
        <v>268</v>
      </c>
      <c r="B44" t="s">
        <v>208</v>
      </c>
      <c r="C44">
        <v>91.459686789593334</v>
      </c>
      <c r="D44">
        <v>87.391891891891888</v>
      </c>
      <c r="E44">
        <v>100</v>
      </c>
      <c r="F44">
        <v>70</v>
      </c>
      <c r="G44">
        <v>99.90654205607477</v>
      </c>
      <c r="H44">
        <v>100</v>
      </c>
    </row>
    <row r="45" spans="1:8">
      <c r="A45" t="s">
        <v>216</v>
      </c>
      <c r="B45" t="s">
        <v>126</v>
      </c>
      <c r="C45">
        <v>91.344665540633287</v>
      </c>
      <c r="D45">
        <v>98.841143795120416</v>
      </c>
      <c r="E45">
        <v>99.75</v>
      </c>
      <c r="F45">
        <v>58.96551724137931</v>
      </c>
      <c r="G45">
        <v>99.533333333333331</v>
      </c>
      <c r="H45">
        <v>99.633333333333326</v>
      </c>
    </row>
    <row r="46" spans="1:8">
      <c r="A46" t="s">
        <v>233</v>
      </c>
      <c r="B46" t="s">
        <v>164</v>
      </c>
      <c r="C46">
        <v>91.202220002220002</v>
      </c>
      <c r="D46">
        <v>96.865800865800864</v>
      </c>
      <c r="E46">
        <v>99.572649572649567</v>
      </c>
      <c r="F46">
        <v>60</v>
      </c>
      <c r="G46">
        <v>100</v>
      </c>
      <c r="H46">
        <v>99.572649572649567</v>
      </c>
    </row>
    <row r="47" spans="1:8">
      <c r="A47" t="s">
        <v>249</v>
      </c>
      <c r="B47" t="s">
        <v>183</v>
      </c>
      <c r="C47">
        <v>91.027286585365857</v>
      </c>
      <c r="D47">
        <v>96.84375</v>
      </c>
      <c r="E47">
        <v>99.085365853658544</v>
      </c>
      <c r="F47">
        <v>60</v>
      </c>
      <c r="G47">
        <v>99.512195121951223</v>
      </c>
      <c r="H47">
        <v>99.695121951219505</v>
      </c>
    </row>
    <row r="48" spans="1:8">
      <c r="A48" t="s">
        <v>221</v>
      </c>
      <c r="B48" t="s">
        <v>148</v>
      </c>
      <c r="C48">
        <v>90.854278796538864</v>
      </c>
      <c r="D48">
        <v>88.809855521155839</v>
      </c>
      <c r="E48">
        <v>100</v>
      </c>
      <c r="F48">
        <v>66</v>
      </c>
      <c r="G48">
        <v>100</v>
      </c>
      <c r="H48">
        <v>99.461538461538453</v>
      </c>
    </row>
    <row r="49" spans="1:8">
      <c r="A49" t="s">
        <v>216</v>
      </c>
      <c r="B49" t="s">
        <v>122</v>
      </c>
      <c r="C49">
        <v>90.602117355956167</v>
      </c>
      <c r="D49">
        <v>97.813617082811135</v>
      </c>
      <c r="E49">
        <v>99.318181818181813</v>
      </c>
      <c r="F49">
        <v>58.333333333333329</v>
      </c>
      <c r="G49">
        <v>98.787878787878796</v>
      </c>
      <c r="H49">
        <v>98.757575757575765</v>
      </c>
    </row>
    <row r="50" spans="1:8">
      <c r="A50" t="s">
        <v>218</v>
      </c>
      <c r="B50" t="s">
        <v>144</v>
      </c>
      <c r="C50">
        <v>90.130848344109808</v>
      </c>
      <c r="D50">
        <v>96.867793438445617</v>
      </c>
      <c r="E50">
        <v>99.766899766899769</v>
      </c>
      <c r="F50">
        <v>55.301886792452834</v>
      </c>
      <c r="G50">
        <v>99.114857984433129</v>
      </c>
      <c r="H50">
        <v>99.60280373831776</v>
      </c>
    </row>
    <row r="51" spans="1:8">
      <c r="A51" t="s">
        <v>253</v>
      </c>
      <c r="B51" t="s">
        <v>191</v>
      </c>
      <c r="C51">
        <v>90.042605021128509</v>
      </c>
      <c r="D51">
        <v>96.481481481481481</v>
      </c>
      <c r="E51">
        <v>100</v>
      </c>
      <c r="F51">
        <v>54</v>
      </c>
      <c r="G51">
        <v>99.731543624161077</v>
      </c>
      <c r="H51">
        <v>100</v>
      </c>
    </row>
    <row r="52" spans="1:8">
      <c r="A52" t="s">
        <v>216</v>
      </c>
      <c r="B52" t="s">
        <v>130</v>
      </c>
      <c r="C52">
        <v>90.105495044077713</v>
      </c>
      <c r="D52">
        <v>93.834561834561839</v>
      </c>
      <c r="E52">
        <v>98.818897637795274</v>
      </c>
      <c r="F52">
        <v>60</v>
      </c>
      <c r="G52">
        <v>99.133858267716533</v>
      </c>
      <c r="H52">
        <v>98.740157480314963</v>
      </c>
    </row>
    <row r="53" spans="1:8">
      <c r="A53" t="s">
        <v>216</v>
      </c>
      <c r="B53" t="s">
        <v>131</v>
      </c>
      <c r="C53">
        <v>89.893172650362771</v>
      </c>
      <c r="D53">
        <v>96.125533416731372</v>
      </c>
      <c r="E53">
        <v>99.775112443778113</v>
      </c>
      <c r="F53">
        <v>54</v>
      </c>
      <c r="G53">
        <v>99.700149925037493</v>
      </c>
      <c r="H53">
        <v>99.865067466266879</v>
      </c>
    </row>
    <row r="54" spans="1:8">
      <c r="A54" t="s">
        <v>216</v>
      </c>
      <c r="B54" t="s">
        <v>138</v>
      </c>
      <c r="C54">
        <v>89.844749032299006</v>
      </c>
      <c r="D54">
        <v>92.379084967320267</v>
      </c>
      <c r="E54">
        <v>99.514563106796118</v>
      </c>
      <c r="F54">
        <v>60</v>
      </c>
      <c r="G54">
        <v>98.640776699029132</v>
      </c>
      <c r="H54">
        <v>98.689320388349515</v>
      </c>
    </row>
    <row r="55" spans="1:8">
      <c r="A55" t="s">
        <v>220</v>
      </c>
      <c r="B55" t="s">
        <v>147</v>
      </c>
      <c r="C55">
        <v>89.790988162071812</v>
      </c>
      <c r="D55">
        <v>91.815867962676919</v>
      </c>
      <c r="E55">
        <v>99.83443708609272</v>
      </c>
      <c r="F55">
        <v>58</v>
      </c>
      <c r="G55">
        <v>99.602649006622528</v>
      </c>
      <c r="H55">
        <v>99.701986754966896</v>
      </c>
    </row>
    <row r="56" spans="1:8">
      <c r="A56" t="s">
        <v>216</v>
      </c>
      <c r="B56" t="s">
        <v>137</v>
      </c>
      <c r="C56">
        <v>89.767548906789415</v>
      </c>
      <c r="D56">
        <v>95.837744533947074</v>
      </c>
      <c r="E56">
        <v>100</v>
      </c>
      <c r="F56">
        <v>54</v>
      </c>
      <c r="G56">
        <v>99</v>
      </c>
      <c r="H56">
        <v>100</v>
      </c>
    </row>
    <row r="57" spans="1:8">
      <c r="A57" t="s">
        <v>218</v>
      </c>
      <c r="B57" t="s">
        <v>145</v>
      </c>
      <c r="C57">
        <v>89.765950022622491</v>
      </c>
      <c r="D57">
        <v>99.254907644916074</v>
      </c>
      <c r="E57">
        <v>99.304482225656869</v>
      </c>
      <c r="F57">
        <v>51.692307692307693</v>
      </c>
      <c r="G57">
        <v>99.227202472952087</v>
      </c>
      <c r="H57">
        <v>99.350850077279745</v>
      </c>
    </row>
    <row r="58" spans="1:8">
      <c r="A58" t="s">
        <v>256</v>
      </c>
      <c r="B58" t="s">
        <v>194</v>
      </c>
      <c r="C58">
        <v>89.713135716361521</v>
      </c>
      <c r="D58">
        <v>91.583696599825629</v>
      </c>
      <c r="E58">
        <v>97.522522522522522</v>
      </c>
      <c r="F58">
        <v>60</v>
      </c>
      <c r="G58">
        <v>99.549549549549553</v>
      </c>
      <c r="H58">
        <v>99.909909909909913</v>
      </c>
    </row>
    <row r="59" spans="1:8">
      <c r="A59" t="s">
        <v>250</v>
      </c>
      <c r="B59" t="s">
        <v>187</v>
      </c>
      <c r="C59">
        <v>89.5678251415289</v>
      </c>
      <c r="D59">
        <v>94.450980392156865</v>
      </c>
      <c r="E59">
        <v>99.904397705544937</v>
      </c>
      <c r="F59">
        <v>54</v>
      </c>
      <c r="G59">
        <v>99.770554493307856</v>
      </c>
      <c r="H59">
        <v>99.713193116634812</v>
      </c>
    </row>
    <row r="60" spans="1:8">
      <c r="A60" t="s">
        <v>261</v>
      </c>
      <c r="B60" t="s">
        <v>201</v>
      </c>
      <c r="C60">
        <v>89.481196581196585</v>
      </c>
      <c r="D60">
        <v>93.833333333333329</v>
      </c>
      <c r="E60">
        <v>99.572649572649567</v>
      </c>
      <c r="F60">
        <v>54</v>
      </c>
      <c r="G60">
        <v>100</v>
      </c>
      <c r="H60">
        <v>100</v>
      </c>
    </row>
    <row r="61" spans="1:8">
      <c r="A61" t="s">
        <v>250</v>
      </c>
      <c r="B61" t="s">
        <v>184</v>
      </c>
      <c r="C61">
        <v>89.433721869752475</v>
      </c>
      <c r="D61">
        <v>86.301435406698559</v>
      </c>
      <c r="E61">
        <v>99.85315712187959</v>
      </c>
      <c r="F61">
        <v>61.454545454545453</v>
      </c>
      <c r="G61">
        <v>99.559471365638771</v>
      </c>
      <c r="H61">
        <v>100</v>
      </c>
    </row>
    <row r="62" spans="1:8">
      <c r="A62" t="s">
        <v>231</v>
      </c>
      <c r="B62" t="s">
        <v>162</v>
      </c>
      <c r="C62">
        <v>88.924205947735359</v>
      </c>
      <c r="D62">
        <v>93.137000254647319</v>
      </c>
      <c r="E62">
        <v>100</v>
      </c>
      <c r="F62">
        <v>52</v>
      </c>
      <c r="G62">
        <v>99.606879606879602</v>
      </c>
      <c r="H62">
        <v>99.877149877149876</v>
      </c>
    </row>
    <row r="63" spans="1:8">
      <c r="A63" t="s">
        <v>267</v>
      </c>
      <c r="B63" t="s">
        <v>207</v>
      </c>
      <c r="C63">
        <v>88.955689036177858</v>
      </c>
      <c r="D63">
        <v>85.028445180889264</v>
      </c>
      <c r="E63">
        <v>97.1875</v>
      </c>
      <c r="F63">
        <v>66</v>
      </c>
      <c r="G63">
        <v>99.125</v>
      </c>
      <c r="H63">
        <v>97.4375</v>
      </c>
    </row>
    <row r="64" spans="1:8">
      <c r="A64" t="s">
        <v>216</v>
      </c>
      <c r="B64" t="s">
        <v>125</v>
      </c>
      <c r="C64">
        <v>88.598564593301447</v>
      </c>
      <c r="D64">
        <v>94.045454545454547</v>
      </c>
      <c r="E64">
        <v>100</v>
      </c>
      <c r="F64">
        <v>50</v>
      </c>
      <c r="G64">
        <v>98.947368421052644</v>
      </c>
      <c r="H64">
        <v>100</v>
      </c>
    </row>
    <row r="65" spans="1:8">
      <c r="A65" t="s">
        <v>244</v>
      </c>
      <c r="B65" t="s">
        <v>177</v>
      </c>
      <c r="C65">
        <v>88.64388908713083</v>
      </c>
      <c r="D65">
        <v>84.951685872812632</v>
      </c>
      <c r="E65">
        <v>99.016393442622956</v>
      </c>
      <c r="F65">
        <v>62.333333333333329</v>
      </c>
      <c r="G65">
        <v>98.622950819672141</v>
      </c>
      <c r="H65">
        <v>98.295081967213122</v>
      </c>
    </row>
    <row r="66" spans="1:8">
      <c r="A66" t="s">
        <v>222</v>
      </c>
      <c r="B66" t="s">
        <v>149</v>
      </c>
      <c r="C66">
        <v>88.363356251591554</v>
      </c>
      <c r="D66">
        <v>97.331932773109259</v>
      </c>
      <c r="E66">
        <v>99.621212121212125</v>
      </c>
      <c r="F66">
        <v>46</v>
      </c>
      <c r="G66">
        <v>99.242424242424249</v>
      </c>
      <c r="H66">
        <v>99.621212121212125</v>
      </c>
    </row>
    <row r="67" spans="1:8">
      <c r="A67" t="s">
        <v>216</v>
      </c>
      <c r="B67" t="s">
        <v>124</v>
      </c>
      <c r="C67">
        <v>88.364250967783363</v>
      </c>
      <c r="D67">
        <v>97.131986027944123</v>
      </c>
      <c r="E67">
        <v>99.917898193760266</v>
      </c>
      <c r="F67">
        <v>45.411764705882348</v>
      </c>
      <c r="G67">
        <v>99.408866995073893</v>
      </c>
      <c r="H67">
        <v>99.950738916256157</v>
      </c>
    </row>
    <row r="68" spans="1:8">
      <c r="A68" t="s">
        <v>216</v>
      </c>
      <c r="B68" t="s">
        <v>127</v>
      </c>
      <c r="C68">
        <v>88.252502368268523</v>
      </c>
      <c r="D68">
        <v>97.597239874815415</v>
      </c>
      <c r="E68">
        <v>99.860529986052995</v>
      </c>
      <c r="F68">
        <v>44</v>
      </c>
      <c r="G68">
        <v>99.860529986053024</v>
      </c>
      <c r="H68">
        <v>99.944211994421195</v>
      </c>
    </row>
    <row r="69" spans="1:8">
      <c r="A69" t="s">
        <v>264</v>
      </c>
      <c r="B69" t="s">
        <v>204</v>
      </c>
      <c r="C69">
        <v>88.062997238380632</v>
      </c>
      <c r="D69">
        <v>94.6388888888889</v>
      </c>
      <c r="E69">
        <v>100</v>
      </c>
      <c r="F69">
        <v>46</v>
      </c>
      <c r="G69">
        <v>99.756742464304608</v>
      </c>
      <c r="H69">
        <v>99.91935483870968</v>
      </c>
    </row>
    <row r="70" spans="1:8">
      <c r="A70" t="s">
        <v>259</v>
      </c>
      <c r="B70" t="s">
        <v>198</v>
      </c>
      <c r="C70">
        <v>87.79720268172187</v>
      </c>
      <c r="D70">
        <v>93.471220509201061</v>
      </c>
      <c r="E70">
        <v>99.408284023668642</v>
      </c>
      <c r="F70">
        <v>48</v>
      </c>
      <c r="G70">
        <v>99.289940828402379</v>
      </c>
      <c r="H70">
        <v>98.816568047337284</v>
      </c>
    </row>
    <row r="71" spans="1:8">
      <c r="A71" t="s">
        <v>245</v>
      </c>
      <c r="B71" t="s">
        <v>178</v>
      </c>
      <c r="C71">
        <v>87.664308927991073</v>
      </c>
      <c r="D71">
        <v>93.329831932773104</v>
      </c>
      <c r="E71">
        <v>99.516574585635368</v>
      </c>
      <c r="F71">
        <v>46</v>
      </c>
      <c r="G71">
        <v>99.779005524861873</v>
      </c>
      <c r="H71">
        <v>99.696132596685075</v>
      </c>
    </row>
    <row r="72" spans="1:8">
      <c r="A72" t="s">
        <v>216</v>
      </c>
      <c r="B72" t="s">
        <v>132</v>
      </c>
      <c r="C72">
        <v>87.72130121815249</v>
      </c>
      <c r="D72">
        <v>95.659955154261752</v>
      </c>
      <c r="E72">
        <v>98.659966499162479</v>
      </c>
      <c r="F72">
        <v>46.36363636363636</v>
      </c>
      <c r="G72">
        <v>99.02847571189281</v>
      </c>
      <c r="H72">
        <v>98.894472361809051</v>
      </c>
    </row>
    <row r="73" spans="1:8">
      <c r="A73" t="s">
        <v>236</v>
      </c>
      <c r="B73" t="s">
        <v>167</v>
      </c>
      <c r="C73">
        <v>87.527317127317133</v>
      </c>
      <c r="D73">
        <v>93.682539682539698</v>
      </c>
      <c r="E73">
        <v>99.45054945054946</v>
      </c>
      <c r="F73">
        <v>45.272727272727266</v>
      </c>
      <c r="G73">
        <v>100</v>
      </c>
      <c r="H73">
        <v>99.230769230769226</v>
      </c>
    </row>
    <row r="74" spans="1:8">
      <c r="A74" t="s">
        <v>250</v>
      </c>
      <c r="B74" t="s">
        <v>186</v>
      </c>
      <c r="C74">
        <v>87.546614391277302</v>
      </c>
      <c r="D74">
        <v>96.080562303876903</v>
      </c>
      <c r="E74">
        <v>98.798798798798799</v>
      </c>
      <c r="F74">
        <v>45.571428571428569</v>
      </c>
      <c r="G74">
        <v>98.528528528528525</v>
      </c>
      <c r="H74">
        <v>98.753753753753756</v>
      </c>
    </row>
    <row r="75" spans="1:8">
      <c r="A75" t="s">
        <v>266</v>
      </c>
      <c r="B75" t="s">
        <v>206</v>
      </c>
      <c r="C75">
        <v>87.482010582010588</v>
      </c>
      <c r="D75">
        <v>94.261904761904759</v>
      </c>
      <c r="E75">
        <v>100</v>
      </c>
      <c r="F75">
        <v>45</v>
      </c>
      <c r="G75">
        <v>99.259259259259267</v>
      </c>
      <c r="H75">
        <v>98.888888888888886</v>
      </c>
    </row>
    <row r="76" spans="1:8">
      <c r="A76" t="s">
        <v>216</v>
      </c>
      <c r="B76" t="s">
        <v>123</v>
      </c>
      <c r="C76">
        <v>87.376534185478462</v>
      </c>
      <c r="D76">
        <v>96.983910596813814</v>
      </c>
      <c r="E76">
        <v>99.793388429752071</v>
      </c>
      <c r="F76">
        <v>42.75</v>
      </c>
      <c r="G76">
        <v>98.429752066115711</v>
      </c>
      <c r="H76">
        <v>98.925619834710744</v>
      </c>
    </row>
    <row r="77" spans="1:8">
      <c r="A77" t="s">
        <v>240</v>
      </c>
      <c r="B77" t="s">
        <v>172</v>
      </c>
      <c r="C77">
        <v>87.021936274509798</v>
      </c>
      <c r="D77">
        <v>88.078431372549019</v>
      </c>
      <c r="E77">
        <v>97.65625</v>
      </c>
      <c r="F77">
        <v>60</v>
      </c>
      <c r="G77">
        <v>95.625</v>
      </c>
      <c r="H77">
        <v>93.75</v>
      </c>
    </row>
    <row r="78" spans="1:8">
      <c r="A78" t="s">
        <v>216</v>
      </c>
      <c r="B78" t="s">
        <v>140</v>
      </c>
      <c r="C78">
        <v>87.078632554983301</v>
      </c>
      <c r="D78">
        <v>95.914901905351314</v>
      </c>
      <c r="E78">
        <v>97.233201581027657</v>
      </c>
      <c r="F78">
        <v>46</v>
      </c>
      <c r="G78">
        <v>98.181818181818187</v>
      </c>
      <c r="H78">
        <v>98.063241106719374</v>
      </c>
    </row>
    <row r="79" spans="1:8">
      <c r="A79" t="s">
        <v>260</v>
      </c>
      <c r="B79" t="s">
        <v>199</v>
      </c>
      <c r="C79">
        <v>86.773003072196616</v>
      </c>
      <c r="D79">
        <v>84.162634408602145</v>
      </c>
      <c r="E79">
        <v>98.214285714285722</v>
      </c>
      <c r="F79">
        <v>52.5</v>
      </c>
      <c r="G79">
        <v>99.642857142857139</v>
      </c>
      <c r="H79">
        <v>99.345238095238102</v>
      </c>
    </row>
    <row r="80" spans="1:8">
      <c r="A80" t="s">
        <v>216</v>
      </c>
      <c r="B80" t="s">
        <v>128</v>
      </c>
      <c r="C80">
        <v>86.753935185185185</v>
      </c>
      <c r="D80">
        <v>83.899305555555557</v>
      </c>
      <c r="E80">
        <v>99.074074074074076</v>
      </c>
      <c r="F80">
        <v>52</v>
      </c>
      <c r="G80">
        <v>99.629629629629633</v>
      </c>
      <c r="H80">
        <v>99.166666666666671</v>
      </c>
    </row>
    <row r="81" spans="1:8">
      <c r="A81" t="s">
        <v>230</v>
      </c>
      <c r="B81" t="s">
        <v>161</v>
      </c>
      <c r="C81">
        <v>86.644823224061582</v>
      </c>
      <c r="D81">
        <v>96.664976335361729</v>
      </c>
      <c r="E81">
        <v>98.387096774193552</v>
      </c>
      <c r="F81">
        <v>40</v>
      </c>
      <c r="G81">
        <v>99.569892473118273</v>
      </c>
      <c r="H81">
        <v>98.602150537634401</v>
      </c>
    </row>
    <row r="82" spans="1:8">
      <c r="A82" t="s">
        <v>239</v>
      </c>
      <c r="B82" t="s">
        <v>171</v>
      </c>
      <c r="C82">
        <v>86.408763199726465</v>
      </c>
      <c r="D82">
        <v>91.440042413726616</v>
      </c>
      <c r="E82">
        <v>95.28301886792454</v>
      </c>
      <c r="F82">
        <v>54</v>
      </c>
      <c r="G82">
        <v>96.226415094339615</v>
      </c>
      <c r="H82">
        <v>95.094339622641513</v>
      </c>
    </row>
    <row r="83" spans="1:8">
      <c r="A83" t="s">
        <v>157</v>
      </c>
      <c r="B83" t="s">
        <v>158</v>
      </c>
      <c r="C83">
        <v>86.362309335993544</v>
      </c>
      <c r="D83">
        <v>93.616883116883116</v>
      </c>
      <c r="E83">
        <v>99.122807017543863</v>
      </c>
      <c r="F83">
        <v>40.666666666666664</v>
      </c>
      <c r="G83">
        <v>98.58700806069227</v>
      </c>
      <c r="H83">
        <v>99.818181818181813</v>
      </c>
    </row>
    <row r="84" spans="1:8">
      <c r="A84" t="s">
        <v>251</v>
      </c>
      <c r="B84" t="s">
        <v>188</v>
      </c>
      <c r="C84">
        <v>86.12872706593636</v>
      </c>
      <c r="D84">
        <v>89.715063901110398</v>
      </c>
      <c r="E84">
        <v>100</v>
      </c>
      <c r="F84">
        <v>42</v>
      </c>
      <c r="G84">
        <v>99.642857142857139</v>
      </c>
      <c r="H84">
        <v>99.285714285714292</v>
      </c>
    </row>
    <row r="85" spans="1:8">
      <c r="A85" t="s">
        <v>263</v>
      </c>
      <c r="B85" t="s">
        <v>203</v>
      </c>
      <c r="C85">
        <v>85.820461630858262</v>
      </c>
      <c r="D85">
        <v>93.461858716089168</v>
      </c>
      <c r="E85">
        <v>99.438202247191015</v>
      </c>
      <c r="F85">
        <v>38</v>
      </c>
      <c r="G85">
        <v>99.550561797752806</v>
      </c>
      <c r="H85">
        <v>98.651685393258418</v>
      </c>
    </row>
    <row r="86" spans="1:8">
      <c r="A86" t="s">
        <v>217</v>
      </c>
      <c r="B86" t="s">
        <v>142</v>
      </c>
      <c r="C86">
        <v>85.294539994539988</v>
      </c>
      <c r="D86">
        <v>96.725225225225216</v>
      </c>
      <c r="E86">
        <v>99.74747474747474</v>
      </c>
      <c r="F86">
        <v>30</v>
      </c>
      <c r="G86">
        <v>100</v>
      </c>
      <c r="H86">
        <v>100</v>
      </c>
    </row>
    <row r="87" spans="1:8">
      <c r="A87" t="s">
        <v>216</v>
      </c>
      <c r="B87" t="s">
        <v>133</v>
      </c>
      <c r="C87">
        <v>85.263469191638208</v>
      </c>
      <c r="D87">
        <v>92.240422881267961</v>
      </c>
      <c r="E87">
        <v>99.615384615384613</v>
      </c>
      <c r="F87">
        <v>36</v>
      </c>
      <c r="G87">
        <v>99.384615384615387</v>
      </c>
      <c r="H87">
        <v>99.076923076923066</v>
      </c>
    </row>
    <row r="88" spans="1:8">
      <c r="A88" t="s">
        <v>255</v>
      </c>
      <c r="B88" t="s">
        <v>193</v>
      </c>
      <c r="C88">
        <v>83.896231219760637</v>
      </c>
      <c r="D88">
        <v>95.162974280621341</v>
      </c>
      <c r="E88">
        <v>97.72727272727272</v>
      </c>
      <c r="F88">
        <v>30</v>
      </c>
      <c r="G88">
        <v>98.863636363636374</v>
      </c>
      <c r="H88">
        <v>97.727272727272734</v>
      </c>
    </row>
    <row r="89" spans="1:8">
      <c r="A89" t="s">
        <v>262</v>
      </c>
      <c r="B89" t="s">
        <v>202</v>
      </c>
      <c r="C89">
        <v>83.882331310902742</v>
      </c>
      <c r="D89">
        <v>96.078323221180369</v>
      </c>
      <c r="E89">
        <v>100</v>
      </c>
      <c r="F89">
        <v>24</v>
      </c>
      <c r="G89">
        <v>99.333333333333343</v>
      </c>
      <c r="H89">
        <v>100</v>
      </c>
    </row>
    <row r="90" spans="1:8">
      <c r="A90" t="s">
        <v>216</v>
      </c>
      <c r="B90" t="s">
        <v>139</v>
      </c>
      <c r="C90">
        <v>83.795322573877371</v>
      </c>
      <c r="D90">
        <v>82.992423146066699</v>
      </c>
      <c r="E90">
        <v>99.604743083003953</v>
      </c>
      <c r="F90">
        <v>38</v>
      </c>
      <c r="G90">
        <v>99.446640316205546</v>
      </c>
      <c r="H90">
        <v>98.932806324110672</v>
      </c>
    </row>
    <row r="91" spans="1:8">
      <c r="A91" t="s">
        <v>265</v>
      </c>
      <c r="B91" t="s">
        <v>205</v>
      </c>
      <c r="C91">
        <v>82.954985661857563</v>
      </c>
      <c r="D91">
        <v>91.675829210188738</v>
      </c>
      <c r="E91">
        <v>99.099099099099107</v>
      </c>
      <c r="F91">
        <v>24</v>
      </c>
      <c r="G91">
        <v>100</v>
      </c>
      <c r="H91">
        <v>100</v>
      </c>
    </row>
    <row r="92" spans="1:8">
      <c r="A92" t="s">
        <v>223</v>
      </c>
      <c r="B92" t="s">
        <v>150</v>
      </c>
      <c r="C92">
        <v>82.341014300457033</v>
      </c>
      <c r="D92">
        <v>81.80030959752321</v>
      </c>
      <c r="E92">
        <v>97.61904761904762</v>
      </c>
      <c r="F92">
        <v>38</v>
      </c>
      <c r="G92">
        <v>99.047619047619051</v>
      </c>
      <c r="H92">
        <v>95.238095238095227</v>
      </c>
    </row>
    <row r="93" spans="1:8">
      <c r="A93" t="s">
        <v>245</v>
      </c>
      <c r="B93" t="s">
        <v>179</v>
      </c>
      <c r="C93">
        <v>82.315882018781835</v>
      </c>
      <c r="D93">
        <v>77.51262626262627</v>
      </c>
      <c r="E93">
        <v>99.912126537785582</v>
      </c>
      <c r="F93">
        <v>36</v>
      </c>
      <c r="G93">
        <v>98.242530755711783</v>
      </c>
      <c r="H93">
        <v>99.912126537785582</v>
      </c>
    </row>
    <row r="94" spans="1:8">
      <c r="A94" t="s">
        <v>232</v>
      </c>
      <c r="B94" t="s">
        <v>163</v>
      </c>
      <c r="C94">
        <v>82.273495145205672</v>
      </c>
      <c r="D94">
        <v>90.90460526315789</v>
      </c>
      <c r="E94">
        <v>99.350649350649348</v>
      </c>
      <c r="F94">
        <v>30</v>
      </c>
      <c r="G94">
        <v>95.624375624375631</v>
      </c>
      <c r="H94">
        <v>95.487845487845476</v>
      </c>
    </row>
    <row r="95" spans="1:8">
      <c r="A95" t="s">
        <v>251</v>
      </c>
      <c r="B95" t="s">
        <v>189</v>
      </c>
      <c r="C95">
        <v>81.962218045112792</v>
      </c>
      <c r="D95">
        <v>73.232142857142861</v>
      </c>
      <c r="E95">
        <v>99.73684210526315</v>
      </c>
      <c r="F95">
        <v>38</v>
      </c>
      <c r="G95">
        <v>99.684210526315795</v>
      </c>
      <c r="H95">
        <v>99.15789473684211</v>
      </c>
    </row>
    <row r="96" spans="1:8">
      <c r="A96" t="s">
        <v>226</v>
      </c>
      <c r="B96" t="s">
        <v>153</v>
      </c>
      <c r="C96">
        <v>80.266331450613023</v>
      </c>
      <c r="D96">
        <v>91.903085824493729</v>
      </c>
      <c r="E96">
        <v>98.095238095238102</v>
      </c>
      <c r="F96">
        <v>18</v>
      </c>
      <c r="G96">
        <v>98.285714285714292</v>
      </c>
      <c r="H96">
        <v>95.047619047619037</v>
      </c>
    </row>
    <row r="97" spans="1:8">
      <c r="A97" t="s">
        <v>240</v>
      </c>
      <c r="B97" t="s">
        <v>173</v>
      </c>
      <c r="C97">
        <v>80.000991220617394</v>
      </c>
      <c r="D97">
        <v>92.004956103086954</v>
      </c>
      <c r="E97">
        <v>100</v>
      </c>
      <c r="F97">
        <v>8</v>
      </c>
      <c r="G97">
        <v>100</v>
      </c>
      <c r="H97">
        <v>100</v>
      </c>
    </row>
    <row r="98" spans="1:8">
      <c r="A98" t="s">
        <v>229</v>
      </c>
      <c r="B98" t="s">
        <v>160</v>
      </c>
      <c r="C98">
        <v>77.927163461538456</v>
      </c>
      <c r="D98">
        <v>91.328125</v>
      </c>
      <c r="E98">
        <v>98.461538461538453</v>
      </c>
      <c r="F98">
        <v>6</v>
      </c>
      <c r="G98">
        <v>96.923076923076934</v>
      </c>
      <c r="H98">
        <v>96.92307692307692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Q100"/>
  <sheetViews>
    <sheetView topLeftCell="C13" workbookViewId="0">
      <selection activeCell="C31" sqref="C31"/>
    </sheetView>
  </sheetViews>
  <sheetFormatPr defaultRowHeight="15"/>
  <cols>
    <col min="2" max="2" width="33.28515625" customWidth="1"/>
    <col min="3" max="3" width="54.7109375" customWidth="1"/>
    <col min="8" max="8" width="11.42578125" customWidth="1"/>
    <col min="11" max="11" width="10.5703125" customWidth="1"/>
  </cols>
  <sheetData>
    <row r="1" spans="1:17">
      <c r="D1" t="s">
        <v>0</v>
      </c>
      <c r="H1" t="s">
        <v>5</v>
      </c>
      <c r="K1" t="s">
        <v>9</v>
      </c>
    </row>
    <row r="2" spans="1:17">
      <c r="D2" s="15" t="s">
        <v>12</v>
      </c>
      <c r="E2" s="15" t="s">
        <v>13</v>
      </c>
      <c r="K2" s="26" t="s">
        <v>14</v>
      </c>
      <c r="L2" s="26"/>
    </row>
    <row r="3" spans="1:17" ht="166.5" customHeight="1">
      <c r="B3" t="s">
        <v>1</v>
      </c>
      <c r="C3" t="s">
        <v>2</v>
      </c>
      <c r="D3" s="5" t="s">
        <v>3</v>
      </c>
      <c r="E3" s="5" t="s">
        <v>4</v>
      </c>
      <c r="F3" s="6" t="s">
        <v>20</v>
      </c>
      <c r="G3" s="6" t="s">
        <v>21</v>
      </c>
      <c r="H3" s="5" t="s">
        <v>6</v>
      </c>
      <c r="I3" s="5" t="s">
        <v>7</v>
      </c>
      <c r="J3" s="5" t="s">
        <v>8</v>
      </c>
      <c r="K3" s="7" t="s">
        <v>10</v>
      </c>
      <c r="L3" s="7" t="s">
        <v>11</v>
      </c>
      <c r="M3" s="7" t="s">
        <v>15</v>
      </c>
      <c r="N3" s="7" t="s">
        <v>11</v>
      </c>
      <c r="O3" s="7" t="s">
        <v>16</v>
      </c>
      <c r="P3" s="7" t="s">
        <v>17</v>
      </c>
      <c r="Q3" s="7" t="s">
        <v>22</v>
      </c>
    </row>
    <row r="4" spans="1:17">
      <c r="F4">
        <v>100</v>
      </c>
      <c r="G4">
        <v>30</v>
      </c>
      <c r="I4">
        <v>100</v>
      </c>
      <c r="J4">
        <v>30</v>
      </c>
      <c r="O4">
        <v>100</v>
      </c>
      <c r="P4">
        <v>40</v>
      </c>
      <c r="Q4" s="4">
        <f>G4+J4+P4</f>
        <v>100</v>
      </c>
    </row>
    <row r="5" spans="1:17">
      <c r="A5">
        <v>1</v>
      </c>
      <c r="B5" t="s">
        <v>213</v>
      </c>
      <c r="C5" s="2" t="s">
        <v>115</v>
      </c>
      <c r="D5">
        <v>7</v>
      </c>
      <c r="E5">
        <v>29.5</v>
      </c>
      <c r="F5" s="4">
        <v>82.27124183006535</v>
      </c>
      <c r="G5" s="4">
        <v>24.681372549019603</v>
      </c>
      <c r="H5">
        <v>6</v>
      </c>
      <c r="I5">
        <v>100</v>
      </c>
      <c r="J5" s="4">
        <v>30</v>
      </c>
      <c r="K5">
        <v>582</v>
      </c>
      <c r="L5">
        <v>586</v>
      </c>
      <c r="M5">
        <v>529</v>
      </c>
      <c r="N5">
        <v>531</v>
      </c>
      <c r="O5" s="4">
        <v>99.470379154534868</v>
      </c>
      <c r="P5" s="4">
        <v>39.788151661813949</v>
      </c>
      <c r="Q5" s="4">
        <v>94.469524210833555</v>
      </c>
    </row>
    <row r="6" spans="1:17">
      <c r="A6">
        <v>2</v>
      </c>
      <c r="B6" t="s">
        <v>214</v>
      </c>
      <c r="C6" s="2" t="s">
        <v>116</v>
      </c>
      <c r="D6">
        <v>8</v>
      </c>
      <c r="E6">
        <v>34</v>
      </c>
      <c r="F6" s="4">
        <v>93.015873015873012</v>
      </c>
      <c r="G6" s="4">
        <v>27.904761904761902</v>
      </c>
      <c r="H6">
        <v>4</v>
      </c>
      <c r="I6">
        <v>100</v>
      </c>
      <c r="J6" s="4">
        <v>30</v>
      </c>
      <c r="K6">
        <v>498</v>
      </c>
      <c r="L6">
        <v>499</v>
      </c>
      <c r="M6">
        <v>435</v>
      </c>
      <c r="N6">
        <v>439</v>
      </c>
      <c r="O6" s="4">
        <v>99.444218733594752</v>
      </c>
      <c r="P6" s="4">
        <v>39.777687493437902</v>
      </c>
      <c r="Q6" s="4">
        <v>97.682449398199793</v>
      </c>
    </row>
    <row r="7" spans="1:17" ht="26.25">
      <c r="A7">
        <v>3</v>
      </c>
      <c r="B7" t="s">
        <v>215</v>
      </c>
      <c r="C7" s="2" t="s">
        <v>117</v>
      </c>
      <c r="D7">
        <v>9</v>
      </c>
      <c r="E7">
        <v>32.5</v>
      </c>
      <c r="F7" s="4">
        <v>97.794117647058826</v>
      </c>
      <c r="G7" s="4">
        <v>29.338235294117645</v>
      </c>
      <c r="H7">
        <v>4</v>
      </c>
      <c r="I7">
        <v>100</v>
      </c>
      <c r="J7" s="4">
        <v>30</v>
      </c>
      <c r="K7">
        <v>145</v>
      </c>
      <c r="L7">
        <v>145</v>
      </c>
      <c r="M7">
        <v>143</v>
      </c>
      <c r="N7">
        <v>143</v>
      </c>
      <c r="O7" s="4">
        <v>100</v>
      </c>
      <c r="P7" s="4">
        <v>40</v>
      </c>
      <c r="Q7" s="4">
        <v>99.338235294117652</v>
      </c>
    </row>
    <row r="8" spans="1:17" ht="26.25">
      <c r="A8">
        <v>4</v>
      </c>
      <c r="B8" t="s">
        <v>216</v>
      </c>
      <c r="C8" s="2" t="s">
        <v>118</v>
      </c>
      <c r="D8">
        <v>8</v>
      </c>
      <c r="E8">
        <v>33</v>
      </c>
      <c r="F8" s="4">
        <v>90.277777777777771</v>
      </c>
      <c r="G8" s="4">
        <v>27.083333333333332</v>
      </c>
      <c r="H8">
        <v>3</v>
      </c>
      <c r="I8">
        <v>90</v>
      </c>
      <c r="J8" s="4">
        <v>27</v>
      </c>
      <c r="K8">
        <v>417</v>
      </c>
      <c r="L8">
        <v>430</v>
      </c>
      <c r="M8">
        <v>355</v>
      </c>
      <c r="N8">
        <v>362</v>
      </c>
      <c r="O8" s="4">
        <v>97.52152126429398</v>
      </c>
      <c r="P8" s="4">
        <v>39.008608505717596</v>
      </c>
      <c r="Q8" s="4">
        <v>93.091941839050918</v>
      </c>
    </row>
    <row r="9" spans="1:17">
      <c r="A9">
        <v>5</v>
      </c>
      <c r="B9" t="s">
        <v>216</v>
      </c>
      <c r="C9" s="2" t="s">
        <v>119</v>
      </c>
      <c r="D9">
        <v>9</v>
      </c>
      <c r="E9">
        <v>35</v>
      </c>
      <c r="F9" s="4">
        <v>98.611111111111114</v>
      </c>
      <c r="G9" s="4">
        <v>29.583333333333332</v>
      </c>
      <c r="H9">
        <v>5</v>
      </c>
      <c r="I9">
        <v>100</v>
      </c>
      <c r="J9" s="4">
        <v>30</v>
      </c>
      <c r="K9">
        <v>488</v>
      </c>
      <c r="L9">
        <v>490</v>
      </c>
      <c r="M9">
        <v>521</v>
      </c>
      <c r="N9">
        <v>521</v>
      </c>
      <c r="O9" s="4">
        <v>99.795918367346943</v>
      </c>
      <c r="P9" s="4">
        <v>39.91836734693878</v>
      </c>
      <c r="Q9" s="4">
        <v>99.501700680272108</v>
      </c>
    </row>
    <row r="10" spans="1:17" ht="26.25">
      <c r="A10">
        <v>6</v>
      </c>
      <c r="B10" t="s">
        <v>216</v>
      </c>
      <c r="C10" s="2" t="s">
        <v>120</v>
      </c>
      <c r="D10">
        <v>8.5</v>
      </c>
      <c r="E10">
        <v>34</v>
      </c>
      <c r="F10" s="4">
        <v>94.444444444444443</v>
      </c>
      <c r="G10" s="4">
        <v>28.333333333333332</v>
      </c>
      <c r="H10">
        <v>6</v>
      </c>
      <c r="I10">
        <v>100</v>
      </c>
      <c r="J10" s="4">
        <v>30</v>
      </c>
      <c r="K10">
        <v>240</v>
      </c>
      <c r="L10">
        <v>241</v>
      </c>
      <c r="M10">
        <v>241</v>
      </c>
      <c r="N10">
        <v>252</v>
      </c>
      <c r="O10" s="4">
        <v>97.609991437792274</v>
      </c>
      <c r="P10" s="4">
        <v>39.043996575116914</v>
      </c>
      <c r="Q10" s="4">
        <v>97.377329908450236</v>
      </c>
    </row>
    <row r="11" spans="1:17">
      <c r="A11">
        <v>7</v>
      </c>
      <c r="B11" t="s">
        <v>216</v>
      </c>
      <c r="C11" t="s">
        <v>121</v>
      </c>
      <c r="D11">
        <v>11</v>
      </c>
      <c r="E11">
        <v>38</v>
      </c>
      <c r="F11" s="4">
        <v>100</v>
      </c>
      <c r="G11" s="4">
        <v>30</v>
      </c>
      <c r="H11">
        <v>4</v>
      </c>
      <c r="I11">
        <v>100</v>
      </c>
      <c r="J11" s="4">
        <v>30</v>
      </c>
      <c r="K11">
        <v>700</v>
      </c>
      <c r="L11">
        <v>701</v>
      </c>
      <c r="M11">
        <v>718</v>
      </c>
      <c r="N11">
        <v>723</v>
      </c>
      <c r="O11" s="4">
        <v>99.582891857709697</v>
      </c>
      <c r="P11" s="4">
        <v>39.833156743083883</v>
      </c>
      <c r="Q11" s="4">
        <v>99.83315674308389</v>
      </c>
    </row>
    <row r="12" spans="1:17">
      <c r="A12">
        <v>8</v>
      </c>
      <c r="B12" t="s">
        <v>216</v>
      </c>
      <c r="C12" t="s">
        <v>122</v>
      </c>
      <c r="D12">
        <v>10</v>
      </c>
      <c r="E12">
        <v>35</v>
      </c>
      <c r="F12" s="4">
        <v>94.065656565656568</v>
      </c>
      <c r="G12" s="4">
        <v>28.219696969696969</v>
      </c>
      <c r="H12">
        <v>5</v>
      </c>
      <c r="I12">
        <v>100</v>
      </c>
      <c r="J12" s="4">
        <v>30</v>
      </c>
      <c r="K12">
        <v>610</v>
      </c>
      <c r="L12">
        <v>615</v>
      </c>
      <c r="M12">
        <v>568</v>
      </c>
      <c r="N12">
        <v>575</v>
      </c>
      <c r="O12" s="4">
        <v>98.984800282785429</v>
      </c>
      <c r="P12" s="4">
        <v>39.593920113114173</v>
      </c>
      <c r="Q12" s="4">
        <v>97.813617082811135</v>
      </c>
    </row>
    <row r="13" spans="1:17">
      <c r="A13">
        <v>9</v>
      </c>
      <c r="B13" t="s">
        <v>216</v>
      </c>
      <c r="C13" t="s">
        <v>123</v>
      </c>
      <c r="D13">
        <v>10</v>
      </c>
      <c r="E13">
        <v>35</v>
      </c>
      <c r="F13" s="4">
        <v>92.751842751842744</v>
      </c>
      <c r="G13" s="4">
        <v>27.825552825552823</v>
      </c>
      <c r="H13">
        <v>4</v>
      </c>
      <c r="I13">
        <v>100</v>
      </c>
      <c r="J13" s="4">
        <v>30</v>
      </c>
      <c r="K13">
        <v>172</v>
      </c>
      <c r="L13">
        <v>176</v>
      </c>
      <c r="M13">
        <v>152</v>
      </c>
      <c r="N13">
        <v>155</v>
      </c>
      <c r="O13" s="4">
        <v>97.895894428152502</v>
      </c>
      <c r="P13" s="4">
        <v>39.158357771261002</v>
      </c>
      <c r="Q13" s="4">
        <v>96.983910596813814</v>
      </c>
    </row>
    <row r="14" spans="1:17">
      <c r="A14">
        <v>10</v>
      </c>
      <c r="B14" t="s">
        <v>216</v>
      </c>
      <c r="C14" t="s">
        <v>124</v>
      </c>
      <c r="D14">
        <v>7.5</v>
      </c>
      <c r="E14">
        <v>35.5</v>
      </c>
      <c r="F14" s="4">
        <v>90.972222222222229</v>
      </c>
      <c r="G14" s="4">
        <v>27.291666666666668</v>
      </c>
      <c r="H14">
        <v>6</v>
      </c>
      <c r="I14">
        <v>100</v>
      </c>
      <c r="J14" s="4">
        <v>30</v>
      </c>
      <c r="K14">
        <v>548</v>
      </c>
      <c r="L14">
        <v>548</v>
      </c>
      <c r="M14">
        <v>497</v>
      </c>
      <c r="N14">
        <v>501</v>
      </c>
      <c r="O14" s="4">
        <v>99.600798403193608</v>
      </c>
      <c r="P14" s="4">
        <v>39.840319361277444</v>
      </c>
      <c r="Q14" s="4">
        <v>97.131986027944123</v>
      </c>
    </row>
    <row r="15" spans="1:17">
      <c r="A15">
        <v>11</v>
      </c>
      <c r="B15" t="s">
        <v>216</v>
      </c>
      <c r="C15" t="s">
        <v>125</v>
      </c>
      <c r="D15">
        <v>7.5</v>
      </c>
      <c r="E15">
        <v>32</v>
      </c>
      <c r="F15" s="4">
        <v>90.151515151515156</v>
      </c>
      <c r="G15" s="4">
        <v>27.045454545454547</v>
      </c>
      <c r="H15">
        <v>3</v>
      </c>
      <c r="I15">
        <v>90</v>
      </c>
      <c r="J15" s="4">
        <v>27</v>
      </c>
      <c r="K15">
        <v>54</v>
      </c>
      <c r="L15">
        <v>54</v>
      </c>
      <c r="M15">
        <v>51</v>
      </c>
      <c r="N15">
        <v>51</v>
      </c>
      <c r="O15" s="4">
        <v>100</v>
      </c>
      <c r="P15" s="4">
        <v>40</v>
      </c>
      <c r="Q15" s="4">
        <v>94.045454545454547</v>
      </c>
    </row>
    <row r="16" spans="1:17">
      <c r="A16">
        <v>12</v>
      </c>
      <c r="B16" t="s">
        <v>216</v>
      </c>
      <c r="C16" t="s">
        <v>126</v>
      </c>
      <c r="D16">
        <v>11</v>
      </c>
      <c r="E16">
        <v>36</v>
      </c>
      <c r="F16" s="4">
        <v>97.368421052631575</v>
      </c>
      <c r="G16" s="4">
        <v>29.210526315789473</v>
      </c>
      <c r="H16">
        <v>4</v>
      </c>
      <c r="I16">
        <v>100</v>
      </c>
      <c r="J16" s="4">
        <v>30</v>
      </c>
      <c r="K16">
        <v>542</v>
      </c>
      <c r="L16">
        <v>547</v>
      </c>
      <c r="M16">
        <v>531</v>
      </c>
      <c r="N16">
        <v>536</v>
      </c>
      <c r="O16" s="4">
        <v>99.07654369832737</v>
      </c>
      <c r="P16" s="4">
        <v>39.630617479330951</v>
      </c>
      <c r="Q16" s="4">
        <v>98.841143795120416</v>
      </c>
    </row>
    <row r="17" spans="1:17">
      <c r="A17">
        <v>13</v>
      </c>
      <c r="B17" t="s">
        <v>216</v>
      </c>
      <c r="C17" t="s">
        <v>127</v>
      </c>
      <c r="D17">
        <v>10</v>
      </c>
      <c r="E17">
        <v>35.5</v>
      </c>
      <c r="F17" s="4">
        <v>93.427518427518422</v>
      </c>
      <c r="G17" s="4">
        <v>28.028255528255524</v>
      </c>
      <c r="H17">
        <v>5</v>
      </c>
      <c r="I17">
        <v>100</v>
      </c>
      <c r="J17" s="4">
        <v>30</v>
      </c>
      <c r="K17">
        <v>667</v>
      </c>
      <c r="L17">
        <v>670</v>
      </c>
      <c r="M17">
        <v>403</v>
      </c>
      <c r="N17">
        <v>410</v>
      </c>
      <c r="O17" s="4">
        <v>98.922460866399703</v>
      </c>
      <c r="P17" s="4">
        <v>39.568984346559887</v>
      </c>
      <c r="Q17" s="4">
        <v>97.597239874815415</v>
      </c>
    </row>
    <row r="18" spans="1:17">
      <c r="A18">
        <v>14</v>
      </c>
      <c r="B18" t="s">
        <v>216</v>
      </c>
      <c r="C18" t="s">
        <v>128</v>
      </c>
      <c r="D18">
        <v>9</v>
      </c>
      <c r="E18">
        <v>5</v>
      </c>
      <c r="F18" s="4">
        <v>57.8125</v>
      </c>
      <c r="G18" s="4">
        <v>17.34375</v>
      </c>
      <c r="H18">
        <v>3</v>
      </c>
      <c r="I18">
        <v>90</v>
      </c>
      <c r="J18" s="4">
        <v>27</v>
      </c>
      <c r="K18">
        <v>97</v>
      </c>
      <c r="L18">
        <v>97</v>
      </c>
      <c r="M18">
        <v>88</v>
      </c>
      <c r="N18">
        <v>90</v>
      </c>
      <c r="O18" s="4">
        <v>98.888888888888886</v>
      </c>
      <c r="P18" s="4">
        <v>39.555555555555557</v>
      </c>
      <c r="Q18" s="4">
        <v>83.899305555555557</v>
      </c>
    </row>
    <row r="19" spans="1:17">
      <c r="A19">
        <v>15</v>
      </c>
      <c r="B19" t="s">
        <v>216</v>
      </c>
      <c r="C19" t="s">
        <v>129</v>
      </c>
      <c r="D19">
        <v>9</v>
      </c>
      <c r="E19">
        <v>34</v>
      </c>
      <c r="F19" s="4">
        <v>98.571428571428584</v>
      </c>
      <c r="G19" s="4">
        <v>29.571428571428573</v>
      </c>
      <c r="H19">
        <v>4</v>
      </c>
      <c r="I19">
        <v>100</v>
      </c>
      <c r="J19" s="4">
        <v>30</v>
      </c>
      <c r="K19">
        <v>442</v>
      </c>
      <c r="L19">
        <v>448</v>
      </c>
      <c r="M19">
        <v>358</v>
      </c>
      <c r="N19">
        <v>364</v>
      </c>
      <c r="O19" s="4">
        <v>98.506181318681314</v>
      </c>
      <c r="P19" s="4">
        <v>39.402472527472526</v>
      </c>
      <c r="Q19" s="4">
        <v>98.973901098901095</v>
      </c>
    </row>
    <row r="20" spans="1:17">
      <c r="A20">
        <v>16</v>
      </c>
      <c r="B20" t="s">
        <v>216</v>
      </c>
      <c r="C20" t="s">
        <v>130</v>
      </c>
      <c r="D20">
        <v>11</v>
      </c>
      <c r="E20">
        <v>30.5</v>
      </c>
      <c r="F20" s="4">
        <v>91.21621621621621</v>
      </c>
      <c r="G20" s="4">
        <v>27.364864864864863</v>
      </c>
      <c r="H20">
        <v>3</v>
      </c>
      <c r="I20">
        <v>90</v>
      </c>
      <c r="J20" s="4">
        <v>27</v>
      </c>
      <c r="K20">
        <v>195</v>
      </c>
      <c r="L20">
        <v>198</v>
      </c>
      <c r="M20">
        <v>174</v>
      </c>
      <c r="N20">
        <v>176</v>
      </c>
      <c r="O20" s="4">
        <v>98.674242424242436</v>
      </c>
      <c r="P20" s="4">
        <v>39.469696969696976</v>
      </c>
      <c r="Q20" s="4">
        <v>93.834561834561839</v>
      </c>
    </row>
    <row r="21" spans="1:17">
      <c r="A21">
        <v>17</v>
      </c>
      <c r="B21" t="s">
        <v>216</v>
      </c>
      <c r="C21" t="s">
        <v>131</v>
      </c>
      <c r="D21">
        <v>10</v>
      </c>
      <c r="E21">
        <v>32</v>
      </c>
      <c r="F21" s="4">
        <v>87.559808612440193</v>
      </c>
      <c r="G21" s="4">
        <v>26.267942583732058</v>
      </c>
      <c r="H21">
        <v>4</v>
      </c>
      <c r="I21">
        <v>100</v>
      </c>
      <c r="J21" s="4">
        <v>30</v>
      </c>
      <c r="K21">
        <v>578</v>
      </c>
      <c r="L21">
        <v>581</v>
      </c>
      <c r="M21">
        <v>510</v>
      </c>
      <c r="N21">
        <v>511</v>
      </c>
      <c r="O21" s="4">
        <v>99.643977082498282</v>
      </c>
      <c r="P21" s="4">
        <v>39.857590832999314</v>
      </c>
      <c r="Q21" s="4">
        <v>96.125533416731372</v>
      </c>
    </row>
    <row r="22" spans="1:17">
      <c r="A22">
        <v>18</v>
      </c>
      <c r="B22" t="s">
        <v>216</v>
      </c>
      <c r="C22" t="s">
        <v>132</v>
      </c>
      <c r="D22">
        <v>10</v>
      </c>
      <c r="E22">
        <v>30.5</v>
      </c>
      <c r="F22" s="4">
        <v>87.815656565656568</v>
      </c>
      <c r="G22" s="4">
        <v>26.344696969696969</v>
      </c>
      <c r="H22">
        <v>4</v>
      </c>
      <c r="I22">
        <v>100</v>
      </c>
      <c r="J22" s="4">
        <v>30</v>
      </c>
      <c r="K22">
        <v>535</v>
      </c>
      <c r="L22">
        <v>542</v>
      </c>
      <c r="M22">
        <v>459</v>
      </c>
      <c r="N22">
        <v>469</v>
      </c>
      <c r="O22" s="4">
        <v>98.288145461411972</v>
      </c>
      <c r="P22" s="4">
        <v>39.31525818456479</v>
      </c>
      <c r="Q22" s="4">
        <v>95.659955154261752</v>
      </c>
    </row>
    <row r="23" spans="1:17">
      <c r="A23">
        <v>19</v>
      </c>
      <c r="B23" t="s">
        <v>216</v>
      </c>
      <c r="C23" t="s">
        <v>133</v>
      </c>
      <c r="D23">
        <v>9.5</v>
      </c>
      <c r="E23">
        <v>31</v>
      </c>
      <c r="F23" s="4">
        <v>85.073710073710075</v>
      </c>
      <c r="G23" s="4">
        <v>25.522113022113022</v>
      </c>
      <c r="H23">
        <v>3</v>
      </c>
      <c r="I23">
        <v>90</v>
      </c>
      <c r="J23" s="4">
        <v>27</v>
      </c>
      <c r="K23">
        <v>108</v>
      </c>
      <c r="L23">
        <v>108</v>
      </c>
      <c r="M23">
        <v>70</v>
      </c>
      <c r="N23">
        <v>71</v>
      </c>
      <c r="O23" s="4">
        <v>99.295774647887328</v>
      </c>
      <c r="P23" s="4">
        <v>39.718309859154935</v>
      </c>
      <c r="Q23" s="4">
        <v>92.240422881267961</v>
      </c>
    </row>
    <row r="24" spans="1:17">
      <c r="A24">
        <v>20</v>
      </c>
      <c r="B24" t="s">
        <v>216</v>
      </c>
      <c r="C24" t="s">
        <v>134</v>
      </c>
      <c r="D24">
        <v>11</v>
      </c>
      <c r="E24">
        <v>37</v>
      </c>
      <c r="F24" s="4">
        <v>100</v>
      </c>
      <c r="G24" s="4">
        <v>30</v>
      </c>
      <c r="H24">
        <v>2</v>
      </c>
      <c r="I24">
        <v>60</v>
      </c>
      <c r="J24" s="4">
        <v>18</v>
      </c>
      <c r="K24">
        <v>655</v>
      </c>
      <c r="L24">
        <v>655</v>
      </c>
      <c r="M24">
        <v>631</v>
      </c>
      <c r="N24">
        <v>636</v>
      </c>
      <c r="O24" s="4">
        <v>99.6069182389937</v>
      </c>
      <c r="P24" s="4">
        <v>39.842767295597483</v>
      </c>
      <c r="Q24" s="4">
        <v>87.842767295597483</v>
      </c>
    </row>
    <row r="25" spans="1:17">
      <c r="A25">
        <v>21</v>
      </c>
      <c r="B25" t="s">
        <v>216</v>
      </c>
      <c r="C25" t="s">
        <v>135</v>
      </c>
      <c r="D25">
        <v>11</v>
      </c>
      <c r="E25">
        <v>35</v>
      </c>
      <c r="F25" s="4">
        <v>97.297297297297305</v>
      </c>
      <c r="G25" s="4">
        <v>29.189189189189189</v>
      </c>
      <c r="H25">
        <v>4</v>
      </c>
      <c r="I25">
        <v>100</v>
      </c>
      <c r="J25" s="4">
        <v>30</v>
      </c>
      <c r="K25">
        <v>628</v>
      </c>
      <c r="L25">
        <v>628</v>
      </c>
      <c r="M25">
        <v>583</v>
      </c>
      <c r="N25">
        <v>583</v>
      </c>
      <c r="O25" s="4">
        <v>100</v>
      </c>
      <c r="P25" s="4">
        <v>40</v>
      </c>
      <c r="Q25" s="4">
        <v>99.189189189189193</v>
      </c>
    </row>
    <row r="26" spans="1:17">
      <c r="A26">
        <v>22</v>
      </c>
      <c r="B26" t="s">
        <v>216</v>
      </c>
      <c r="C26" t="s">
        <v>136</v>
      </c>
      <c r="D26">
        <v>11</v>
      </c>
      <c r="E26">
        <v>24</v>
      </c>
      <c r="F26" s="4">
        <v>83.333333333333329</v>
      </c>
      <c r="G26" s="4">
        <v>24.999999999999996</v>
      </c>
      <c r="H26">
        <v>4</v>
      </c>
      <c r="I26">
        <v>100</v>
      </c>
      <c r="J26" s="4">
        <v>30</v>
      </c>
      <c r="K26">
        <v>447</v>
      </c>
      <c r="L26">
        <v>448</v>
      </c>
      <c r="M26">
        <v>370</v>
      </c>
      <c r="N26">
        <v>372</v>
      </c>
      <c r="O26" s="4">
        <v>99.619575652841789</v>
      </c>
      <c r="P26" s="4">
        <v>39.847830261136721</v>
      </c>
      <c r="Q26" s="4">
        <v>94.847830261136721</v>
      </c>
    </row>
    <row r="27" spans="1:17">
      <c r="A27">
        <v>23</v>
      </c>
      <c r="B27" t="s">
        <v>216</v>
      </c>
      <c r="C27" t="s">
        <v>137</v>
      </c>
      <c r="D27">
        <v>9</v>
      </c>
      <c r="E27">
        <v>31</v>
      </c>
      <c r="F27" s="4">
        <v>96.969696969696969</v>
      </c>
      <c r="G27" s="4">
        <v>29.09090909090909</v>
      </c>
      <c r="H27">
        <v>3</v>
      </c>
      <c r="I27">
        <v>90</v>
      </c>
      <c r="J27" s="4">
        <v>27</v>
      </c>
      <c r="K27">
        <v>78</v>
      </c>
      <c r="L27">
        <v>79</v>
      </c>
      <c r="M27">
        <v>78</v>
      </c>
      <c r="N27">
        <v>78</v>
      </c>
      <c r="O27" s="4">
        <v>99.367088607594937</v>
      </c>
      <c r="P27" s="4">
        <v>39.74683544303798</v>
      </c>
      <c r="Q27" s="4">
        <v>95.837744533947074</v>
      </c>
    </row>
    <row r="28" spans="1:17">
      <c r="A28">
        <v>24</v>
      </c>
      <c r="B28" t="s">
        <v>216</v>
      </c>
      <c r="C28" t="s">
        <v>138</v>
      </c>
      <c r="D28">
        <v>8</v>
      </c>
      <c r="E28">
        <v>28.5</v>
      </c>
      <c r="F28" s="4">
        <v>86.356209150326805</v>
      </c>
      <c r="G28" s="4">
        <v>25.906862745098042</v>
      </c>
      <c r="H28">
        <v>3</v>
      </c>
      <c r="I28">
        <v>90</v>
      </c>
      <c r="J28" s="4">
        <v>27</v>
      </c>
      <c r="K28">
        <v>158</v>
      </c>
      <c r="L28">
        <v>160</v>
      </c>
      <c r="M28">
        <v>142</v>
      </c>
      <c r="N28">
        <v>144</v>
      </c>
      <c r="O28" s="4">
        <v>98.680555555555557</v>
      </c>
      <c r="P28" s="4">
        <v>39.472222222222229</v>
      </c>
      <c r="Q28" s="4">
        <v>92.379084967320267</v>
      </c>
    </row>
    <row r="29" spans="1:17">
      <c r="A29">
        <v>25</v>
      </c>
      <c r="B29" t="s">
        <v>216</v>
      </c>
      <c r="C29" t="s">
        <v>139</v>
      </c>
      <c r="D29">
        <v>7.5</v>
      </c>
      <c r="E29">
        <v>30.5</v>
      </c>
      <c r="F29" s="4">
        <v>85.238095238095241</v>
      </c>
      <c r="G29" s="4">
        <v>25.571428571428573</v>
      </c>
      <c r="H29">
        <v>2</v>
      </c>
      <c r="I29">
        <v>60</v>
      </c>
      <c r="J29" s="4">
        <v>18</v>
      </c>
      <c r="K29">
        <v>219</v>
      </c>
      <c r="L29">
        <v>221</v>
      </c>
      <c r="M29">
        <v>197</v>
      </c>
      <c r="N29">
        <v>201</v>
      </c>
      <c r="O29" s="4">
        <v>98.552486436595316</v>
      </c>
      <c r="P29" s="4">
        <v>39.420994574638129</v>
      </c>
      <c r="Q29" s="4">
        <v>82.992423146066699</v>
      </c>
    </row>
    <row r="30" spans="1:17">
      <c r="A30">
        <v>26</v>
      </c>
      <c r="B30" t="s">
        <v>216</v>
      </c>
      <c r="C30" t="s">
        <v>140</v>
      </c>
      <c r="D30">
        <v>9</v>
      </c>
      <c r="E30">
        <v>37</v>
      </c>
      <c r="F30" s="4">
        <v>89.593301435406701</v>
      </c>
      <c r="G30" s="4">
        <v>26.87799043062201</v>
      </c>
      <c r="H30">
        <v>4</v>
      </c>
      <c r="I30">
        <v>100</v>
      </c>
      <c r="J30" s="4">
        <v>30</v>
      </c>
      <c r="K30">
        <v>207</v>
      </c>
      <c r="L30">
        <v>211</v>
      </c>
      <c r="M30">
        <v>133</v>
      </c>
      <c r="N30">
        <v>137</v>
      </c>
      <c r="O30" s="4">
        <v>97.592278686823263</v>
      </c>
      <c r="P30" s="4">
        <v>39.036911474729308</v>
      </c>
      <c r="Q30" s="4">
        <v>95.914901905351314</v>
      </c>
    </row>
    <row r="31" spans="1:17">
      <c r="A31">
        <v>27</v>
      </c>
      <c r="B31" t="s">
        <v>216</v>
      </c>
      <c r="C31" t="s">
        <v>141</v>
      </c>
      <c r="D31">
        <v>11</v>
      </c>
      <c r="E31">
        <v>35</v>
      </c>
      <c r="F31" s="4">
        <v>96.05263157894737</v>
      </c>
      <c r="G31" s="4">
        <v>28.815789473684209</v>
      </c>
      <c r="H31">
        <v>4</v>
      </c>
      <c r="I31">
        <v>100</v>
      </c>
      <c r="J31" s="4">
        <v>30</v>
      </c>
      <c r="K31">
        <v>602</v>
      </c>
      <c r="L31">
        <v>604</v>
      </c>
      <c r="M31">
        <v>558</v>
      </c>
      <c r="N31">
        <v>559</v>
      </c>
      <c r="O31" s="4">
        <v>99.744991647810068</v>
      </c>
      <c r="P31" s="4">
        <v>39.897996659124033</v>
      </c>
      <c r="Q31" s="4">
        <v>98.713786132808238</v>
      </c>
    </row>
    <row r="32" spans="1:17">
      <c r="A32">
        <v>28</v>
      </c>
      <c r="B32" t="s">
        <v>217</v>
      </c>
      <c r="C32" t="s">
        <v>142</v>
      </c>
      <c r="D32">
        <v>8</v>
      </c>
      <c r="E32">
        <v>31.5</v>
      </c>
      <c r="F32" s="4">
        <v>89.444444444444443</v>
      </c>
      <c r="G32" s="4">
        <v>26.833333333333332</v>
      </c>
      <c r="H32">
        <v>5</v>
      </c>
      <c r="I32">
        <v>100</v>
      </c>
      <c r="J32" s="4">
        <v>30</v>
      </c>
      <c r="K32">
        <v>184</v>
      </c>
      <c r="L32">
        <v>185</v>
      </c>
      <c r="M32">
        <v>132</v>
      </c>
      <c r="N32">
        <v>132</v>
      </c>
      <c r="O32" s="4">
        <v>99.729729729729726</v>
      </c>
      <c r="P32" s="4">
        <v>39.891891891891895</v>
      </c>
      <c r="Q32" s="4">
        <v>96.725225225225216</v>
      </c>
    </row>
    <row r="33" spans="1:17">
      <c r="A33">
        <v>29</v>
      </c>
      <c r="B33" t="s">
        <v>217</v>
      </c>
      <c r="C33" t="s">
        <v>143</v>
      </c>
      <c r="D33">
        <v>8.5</v>
      </c>
      <c r="E33">
        <v>34.5</v>
      </c>
      <c r="F33" s="4">
        <v>95.138888888888886</v>
      </c>
      <c r="G33" s="4">
        <v>28.541666666666664</v>
      </c>
      <c r="H33">
        <v>4</v>
      </c>
      <c r="I33">
        <v>100</v>
      </c>
      <c r="J33" s="4">
        <v>30</v>
      </c>
      <c r="K33">
        <v>248</v>
      </c>
      <c r="L33">
        <v>250</v>
      </c>
      <c r="M33">
        <v>193</v>
      </c>
      <c r="N33">
        <v>196</v>
      </c>
      <c r="O33" s="4">
        <v>98.834693877551018</v>
      </c>
      <c r="P33" s="4">
        <v>39.53387755102041</v>
      </c>
      <c r="Q33" s="4">
        <v>98.075544217687082</v>
      </c>
    </row>
    <row r="34" spans="1:17">
      <c r="A34">
        <v>30</v>
      </c>
      <c r="B34" t="s">
        <v>218</v>
      </c>
      <c r="C34" t="s">
        <v>144</v>
      </c>
      <c r="D34">
        <v>8</v>
      </c>
      <c r="E34">
        <v>35.5</v>
      </c>
      <c r="F34" s="4">
        <v>93.75</v>
      </c>
      <c r="G34" s="4">
        <v>28.125</v>
      </c>
      <c r="H34">
        <v>5</v>
      </c>
      <c r="I34">
        <v>100</v>
      </c>
      <c r="J34" s="4">
        <v>30</v>
      </c>
      <c r="K34">
        <v>358</v>
      </c>
      <c r="L34">
        <v>364</v>
      </c>
      <c r="M34">
        <v>329</v>
      </c>
      <c r="N34">
        <v>345</v>
      </c>
      <c r="O34" s="4">
        <v>96.856983596114034</v>
      </c>
      <c r="P34" s="4">
        <v>38.742793438445617</v>
      </c>
      <c r="Q34" s="4">
        <v>96.867793438445617</v>
      </c>
    </row>
    <row r="35" spans="1:17">
      <c r="A35">
        <v>31</v>
      </c>
      <c r="B35" t="s">
        <v>218</v>
      </c>
      <c r="C35" t="s">
        <v>145</v>
      </c>
      <c r="D35">
        <v>9</v>
      </c>
      <c r="E35">
        <v>35</v>
      </c>
      <c r="F35" s="4">
        <v>98.611111111111114</v>
      </c>
      <c r="G35" s="4">
        <v>29.583333333333332</v>
      </c>
      <c r="H35">
        <v>5</v>
      </c>
      <c r="I35">
        <v>100</v>
      </c>
      <c r="J35" s="4">
        <v>30</v>
      </c>
      <c r="K35">
        <v>570</v>
      </c>
      <c r="L35">
        <v>573</v>
      </c>
      <c r="M35">
        <v>442</v>
      </c>
      <c r="N35">
        <v>447</v>
      </c>
      <c r="O35" s="4">
        <v>99.17893577895687</v>
      </c>
      <c r="P35" s="4">
        <v>39.671574311582752</v>
      </c>
      <c r="Q35" s="4">
        <v>99.254907644916074</v>
      </c>
    </row>
    <row r="36" spans="1:17">
      <c r="A36">
        <v>32</v>
      </c>
      <c r="B36" t="s">
        <v>219</v>
      </c>
      <c r="C36" t="s">
        <v>146</v>
      </c>
      <c r="D36">
        <v>7.5</v>
      </c>
      <c r="E36">
        <v>29.5</v>
      </c>
      <c r="F36" s="4">
        <v>86.36363636363636</v>
      </c>
      <c r="G36" s="4">
        <v>25.909090909090907</v>
      </c>
      <c r="H36">
        <v>5</v>
      </c>
      <c r="I36">
        <v>100</v>
      </c>
      <c r="J36" s="4">
        <v>30</v>
      </c>
      <c r="K36">
        <v>101</v>
      </c>
      <c r="L36">
        <v>101</v>
      </c>
      <c r="M36">
        <v>73</v>
      </c>
      <c r="N36">
        <v>73</v>
      </c>
      <c r="O36" s="4">
        <v>100</v>
      </c>
      <c r="P36" s="4">
        <v>40</v>
      </c>
      <c r="Q36" s="4">
        <v>95.909090909090907</v>
      </c>
    </row>
    <row r="37" spans="1:17">
      <c r="A37">
        <v>33</v>
      </c>
      <c r="B37" t="s">
        <v>220</v>
      </c>
      <c r="C37" t="s">
        <v>147</v>
      </c>
      <c r="D37">
        <v>9.5</v>
      </c>
      <c r="E37">
        <v>34.5</v>
      </c>
      <c r="F37" s="4">
        <v>88.576555023923447</v>
      </c>
      <c r="G37" s="4">
        <v>26.572966507177032</v>
      </c>
      <c r="H37">
        <v>3</v>
      </c>
      <c r="I37">
        <v>90</v>
      </c>
      <c r="J37" s="4">
        <v>27</v>
      </c>
      <c r="K37">
        <v>244</v>
      </c>
      <c r="L37">
        <v>254</v>
      </c>
      <c r="M37">
        <v>157</v>
      </c>
      <c r="N37">
        <v>165</v>
      </c>
      <c r="O37" s="4">
        <v>95.607253638749697</v>
      </c>
      <c r="P37" s="4">
        <v>38.242901455499883</v>
      </c>
      <c r="Q37" s="4">
        <v>91.815867962676919</v>
      </c>
    </row>
    <row r="38" spans="1:17">
      <c r="A38">
        <v>34</v>
      </c>
      <c r="B38" t="s">
        <v>221</v>
      </c>
      <c r="C38" t="s">
        <v>148</v>
      </c>
      <c r="D38">
        <v>7.5</v>
      </c>
      <c r="E38">
        <v>21.5</v>
      </c>
      <c r="F38" s="4">
        <v>73.284313725490208</v>
      </c>
      <c r="G38" s="4">
        <v>21.985294117647062</v>
      </c>
      <c r="H38">
        <v>3</v>
      </c>
      <c r="I38">
        <v>90</v>
      </c>
      <c r="J38" s="4">
        <v>27</v>
      </c>
      <c r="K38">
        <v>113</v>
      </c>
      <c r="L38">
        <v>114</v>
      </c>
      <c r="M38">
        <v>97</v>
      </c>
      <c r="N38">
        <v>97</v>
      </c>
      <c r="O38" s="4">
        <v>99.561403508771932</v>
      </c>
      <c r="P38" s="4">
        <v>39.824561403508774</v>
      </c>
      <c r="Q38" s="4">
        <v>88.809855521155839</v>
      </c>
    </row>
    <row r="39" spans="1:17">
      <c r="A39">
        <v>35</v>
      </c>
      <c r="B39" t="s">
        <v>222</v>
      </c>
      <c r="C39" t="s">
        <v>149</v>
      </c>
      <c r="D39">
        <v>8</v>
      </c>
      <c r="E39">
        <v>34</v>
      </c>
      <c r="F39" s="4">
        <v>91.666666666666657</v>
      </c>
      <c r="G39" s="4">
        <v>27.499999999999996</v>
      </c>
      <c r="H39">
        <v>4</v>
      </c>
      <c r="I39">
        <v>100</v>
      </c>
      <c r="J39" s="4">
        <v>30</v>
      </c>
      <c r="K39">
        <v>118</v>
      </c>
      <c r="L39">
        <v>119</v>
      </c>
      <c r="M39">
        <v>83</v>
      </c>
      <c r="N39">
        <v>83</v>
      </c>
      <c r="O39" s="4">
        <v>99.579831932773118</v>
      </c>
      <c r="P39" s="4">
        <v>39.831932773109251</v>
      </c>
      <c r="Q39" s="4">
        <v>97.331932773109259</v>
      </c>
    </row>
    <row r="40" spans="1:17">
      <c r="A40">
        <v>36</v>
      </c>
      <c r="B40" t="s">
        <v>223</v>
      </c>
      <c r="C40" t="s">
        <v>150</v>
      </c>
      <c r="D40">
        <v>7.5</v>
      </c>
      <c r="E40">
        <v>28</v>
      </c>
      <c r="F40" s="4">
        <v>82.843137254901961</v>
      </c>
      <c r="G40" s="4">
        <v>24.852941176470587</v>
      </c>
      <c r="H40">
        <v>2</v>
      </c>
      <c r="I40">
        <v>60</v>
      </c>
      <c r="J40" s="4">
        <v>18</v>
      </c>
      <c r="K40">
        <v>18</v>
      </c>
      <c r="L40">
        <v>19</v>
      </c>
      <c r="M40">
        <v>12</v>
      </c>
      <c r="N40">
        <v>12</v>
      </c>
      <c r="O40" s="4">
        <v>97.368421052631575</v>
      </c>
      <c r="P40" s="4">
        <v>38.94736842105263</v>
      </c>
      <c r="Q40" s="4">
        <v>81.80030959752321</v>
      </c>
    </row>
    <row r="41" spans="1:17">
      <c r="A41">
        <v>37</v>
      </c>
      <c r="B41" t="s">
        <v>224</v>
      </c>
      <c r="C41" t="s">
        <v>151</v>
      </c>
      <c r="D41">
        <v>9</v>
      </c>
      <c r="E41">
        <v>23</v>
      </c>
      <c r="F41" s="4">
        <v>82.857142857142847</v>
      </c>
      <c r="G41" s="4">
        <v>24.857142857142854</v>
      </c>
      <c r="H41">
        <v>5</v>
      </c>
      <c r="I41">
        <v>100</v>
      </c>
      <c r="J41" s="4">
        <v>30</v>
      </c>
      <c r="K41">
        <v>250</v>
      </c>
      <c r="L41">
        <v>250</v>
      </c>
      <c r="M41">
        <v>193</v>
      </c>
      <c r="N41">
        <v>193</v>
      </c>
      <c r="O41" s="4">
        <v>100</v>
      </c>
      <c r="P41" s="4">
        <v>40</v>
      </c>
      <c r="Q41" s="4">
        <v>94.857142857142861</v>
      </c>
    </row>
    <row r="42" spans="1:17">
      <c r="A42">
        <v>38</v>
      </c>
      <c r="B42" t="s">
        <v>225</v>
      </c>
      <c r="C42" t="s">
        <v>152</v>
      </c>
      <c r="D42">
        <v>7</v>
      </c>
      <c r="E42">
        <v>28.5</v>
      </c>
      <c r="F42" s="4">
        <v>79.603174603174608</v>
      </c>
      <c r="G42" s="4">
        <v>23.880952380952383</v>
      </c>
      <c r="H42">
        <v>4</v>
      </c>
      <c r="I42">
        <v>100</v>
      </c>
      <c r="J42" s="4">
        <v>30</v>
      </c>
      <c r="K42">
        <v>90</v>
      </c>
      <c r="L42">
        <v>90</v>
      </c>
      <c r="M42">
        <v>70</v>
      </c>
      <c r="N42">
        <v>71</v>
      </c>
      <c r="O42" s="4">
        <v>99.295774647887328</v>
      </c>
      <c r="P42" s="4">
        <v>39.718309859154935</v>
      </c>
      <c r="Q42" s="4">
        <v>93.599262240107322</v>
      </c>
    </row>
    <row r="43" spans="1:17">
      <c r="A43">
        <v>39</v>
      </c>
      <c r="B43" t="s">
        <v>226</v>
      </c>
      <c r="C43" t="s">
        <v>153</v>
      </c>
      <c r="D43">
        <v>9</v>
      </c>
      <c r="E43">
        <v>24.5</v>
      </c>
      <c r="F43" s="4">
        <v>86.029411764705884</v>
      </c>
      <c r="G43" s="4">
        <v>25.808823529411764</v>
      </c>
      <c r="H43">
        <v>3</v>
      </c>
      <c r="I43">
        <v>90</v>
      </c>
      <c r="J43" s="4">
        <v>27</v>
      </c>
      <c r="K43">
        <v>79</v>
      </c>
      <c r="L43">
        <v>80</v>
      </c>
      <c r="M43">
        <v>59</v>
      </c>
      <c r="N43">
        <v>61</v>
      </c>
      <c r="O43" s="4">
        <v>97.735655737704917</v>
      </c>
      <c r="P43" s="4">
        <v>39.094262295081968</v>
      </c>
      <c r="Q43" s="4">
        <v>91.903085824493729</v>
      </c>
    </row>
    <row r="44" spans="1:17">
      <c r="A44">
        <v>40</v>
      </c>
      <c r="B44" t="s">
        <v>227</v>
      </c>
      <c r="C44" t="s">
        <v>154</v>
      </c>
      <c r="D44">
        <v>10</v>
      </c>
      <c r="E44">
        <v>36</v>
      </c>
      <c r="F44" s="4">
        <v>92.822966507177028</v>
      </c>
      <c r="G44" s="4">
        <v>27.846889952153109</v>
      </c>
      <c r="H44">
        <v>3</v>
      </c>
      <c r="I44">
        <v>90</v>
      </c>
      <c r="J44" s="4">
        <v>27</v>
      </c>
      <c r="K44">
        <v>586</v>
      </c>
      <c r="L44">
        <v>592</v>
      </c>
      <c r="M44">
        <v>477</v>
      </c>
      <c r="N44">
        <v>481</v>
      </c>
      <c r="O44" s="4">
        <v>99.077442827442823</v>
      </c>
      <c r="P44" s="4">
        <v>39.630977130977129</v>
      </c>
      <c r="Q44" s="4">
        <v>94.477867083130235</v>
      </c>
    </row>
    <row r="45" spans="1:17">
      <c r="A45">
        <v>41</v>
      </c>
      <c r="B45" t="s">
        <v>155</v>
      </c>
      <c r="C45" t="s">
        <v>156</v>
      </c>
      <c r="D45">
        <v>8.5</v>
      </c>
      <c r="E45">
        <v>22.5</v>
      </c>
      <c r="F45" s="4">
        <v>79.365079365079367</v>
      </c>
      <c r="G45" s="4">
        <v>23.80952380952381</v>
      </c>
      <c r="H45">
        <v>4</v>
      </c>
      <c r="I45">
        <v>100</v>
      </c>
      <c r="J45" s="4">
        <v>30</v>
      </c>
      <c r="K45">
        <v>74</v>
      </c>
      <c r="L45">
        <v>74</v>
      </c>
      <c r="M45">
        <v>50</v>
      </c>
      <c r="N45">
        <v>50</v>
      </c>
      <c r="O45" s="4">
        <v>100</v>
      </c>
      <c r="P45" s="4">
        <v>40</v>
      </c>
      <c r="Q45" s="4">
        <v>93.80952380952381</v>
      </c>
    </row>
    <row r="46" spans="1:17">
      <c r="A46">
        <v>42</v>
      </c>
      <c r="B46" t="s">
        <v>157</v>
      </c>
      <c r="C46" t="s">
        <v>158</v>
      </c>
      <c r="D46">
        <v>7.5</v>
      </c>
      <c r="E46">
        <v>34</v>
      </c>
      <c r="F46" s="4">
        <v>90.238095238095241</v>
      </c>
      <c r="G46" s="4">
        <v>27.071428571428573</v>
      </c>
      <c r="H46">
        <v>3</v>
      </c>
      <c r="I46">
        <v>90</v>
      </c>
      <c r="J46" s="4">
        <v>27</v>
      </c>
      <c r="K46">
        <v>99</v>
      </c>
      <c r="L46">
        <v>99</v>
      </c>
      <c r="M46">
        <v>86</v>
      </c>
      <c r="N46">
        <v>88</v>
      </c>
      <c r="O46" s="4">
        <v>98.86363636363636</v>
      </c>
      <c r="P46" s="4">
        <v>39.545454545454547</v>
      </c>
      <c r="Q46" s="4">
        <v>93.616883116883116</v>
      </c>
    </row>
    <row r="47" spans="1:17">
      <c r="A47">
        <v>43</v>
      </c>
      <c r="B47" t="s">
        <v>228</v>
      </c>
      <c r="C47" t="s">
        <v>159</v>
      </c>
      <c r="D47">
        <v>8</v>
      </c>
      <c r="E47">
        <v>36</v>
      </c>
      <c r="F47" s="4">
        <v>94.444444444444443</v>
      </c>
      <c r="G47" s="4">
        <v>28.333333333333332</v>
      </c>
      <c r="H47">
        <v>4</v>
      </c>
      <c r="I47">
        <v>100</v>
      </c>
      <c r="J47" s="4">
        <v>30</v>
      </c>
      <c r="K47">
        <v>666</v>
      </c>
      <c r="L47">
        <v>666</v>
      </c>
      <c r="M47">
        <v>590</v>
      </c>
      <c r="N47">
        <v>591</v>
      </c>
      <c r="O47" s="4">
        <v>99.915397631133672</v>
      </c>
      <c r="P47" s="4">
        <v>39.96615905245347</v>
      </c>
      <c r="Q47" s="4">
        <v>98.299492385786806</v>
      </c>
    </row>
    <row r="48" spans="1:17">
      <c r="A48">
        <v>44</v>
      </c>
      <c r="B48" t="s">
        <v>229</v>
      </c>
      <c r="C48" t="s">
        <v>160</v>
      </c>
      <c r="D48">
        <v>9</v>
      </c>
      <c r="E48">
        <v>13.5</v>
      </c>
      <c r="F48" s="4">
        <v>71.09375</v>
      </c>
      <c r="G48" s="4">
        <v>21.328125</v>
      </c>
      <c r="H48">
        <v>4</v>
      </c>
      <c r="I48">
        <v>100</v>
      </c>
      <c r="J48" s="4">
        <v>30</v>
      </c>
      <c r="K48">
        <v>50</v>
      </c>
      <c r="L48">
        <v>50</v>
      </c>
      <c r="M48">
        <v>44</v>
      </c>
      <c r="N48">
        <v>44</v>
      </c>
      <c r="O48" s="4">
        <v>100</v>
      </c>
      <c r="P48" s="4">
        <v>40</v>
      </c>
      <c r="Q48" s="4">
        <v>91.328125</v>
      </c>
    </row>
    <row r="49" spans="1:17">
      <c r="A49">
        <v>45</v>
      </c>
      <c r="B49" t="s">
        <v>230</v>
      </c>
      <c r="C49" t="s">
        <v>161</v>
      </c>
      <c r="D49">
        <v>8</v>
      </c>
      <c r="E49">
        <v>31</v>
      </c>
      <c r="F49" s="4">
        <v>90.032679738562081</v>
      </c>
      <c r="G49" s="4">
        <v>27.009803921568622</v>
      </c>
      <c r="H49">
        <v>4</v>
      </c>
      <c r="I49">
        <v>100</v>
      </c>
      <c r="J49" s="4">
        <v>30</v>
      </c>
      <c r="K49">
        <v>78</v>
      </c>
      <c r="L49">
        <v>78</v>
      </c>
      <c r="M49">
        <v>57</v>
      </c>
      <c r="N49">
        <v>58</v>
      </c>
      <c r="O49" s="4">
        <v>99.137931034482762</v>
      </c>
      <c r="P49" s="4">
        <v>39.65517241379311</v>
      </c>
      <c r="Q49" s="4">
        <v>96.664976335361729</v>
      </c>
    </row>
    <row r="50" spans="1:17">
      <c r="A50">
        <v>46</v>
      </c>
      <c r="B50" t="s">
        <v>231</v>
      </c>
      <c r="C50" t="s">
        <v>162</v>
      </c>
      <c r="D50">
        <v>8</v>
      </c>
      <c r="E50">
        <v>30</v>
      </c>
      <c r="F50" s="4">
        <v>87.301587301587304</v>
      </c>
      <c r="G50" s="4">
        <v>26.19047619047619</v>
      </c>
      <c r="H50">
        <v>3</v>
      </c>
      <c r="I50">
        <v>90</v>
      </c>
      <c r="J50" s="4">
        <v>27</v>
      </c>
      <c r="K50">
        <v>373</v>
      </c>
      <c r="L50">
        <v>374</v>
      </c>
      <c r="M50">
        <v>366</v>
      </c>
      <c r="N50">
        <v>366</v>
      </c>
      <c r="O50" s="4">
        <v>99.866310160427801</v>
      </c>
      <c r="P50" s="4">
        <v>39.946524064171122</v>
      </c>
      <c r="Q50" s="4">
        <v>93.137000254647319</v>
      </c>
    </row>
    <row r="51" spans="1:17">
      <c r="A51">
        <v>47</v>
      </c>
      <c r="B51" t="s">
        <v>232</v>
      </c>
      <c r="C51" t="s">
        <v>163</v>
      </c>
      <c r="D51">
        <v>6.5</v>
      </c>
      <c r="E51">
        <v>34</v>
      </c>
      <c r="F51" s="4">
        <v>83.333333333333329</v>
      </c>
      <c r="G51" s="4">
        <v>24.999999999999996</v>
      </c>
      <c r="H51">
        <v>4</v>
      </c>
      <c r="I51">
        <v>100</v>
      </c>
      <c r="J51" s="4">
        <v>30</v>
      </c>
      <c r="K51">
        <v>61</v>
      </c>
      <c r="L51">
        <v>64</v>
      </c>
      <c r="M51">
        <v>32</v>
      </c>
      <c r="N51">
        <v>38</v>
      </c>
      <c r="O51" s="4">
        <v>89.76151315789474</v>
      </c>
      <c r="P51" s="4">
        <v>35.904605263157897</v>
      </c>
      <c r="Q51" s="4">
        <v>90.90460526315789</v>
      </c>
    </row>
    <row r="52" spans="1:17">
      <c r="A52">
        <v>48</v>
      </c>
      <c r="B52" t="s">
        <v>233</v>
      </c>
      <c r="C52" t="s">
        <v>164</v>
      </c>
      <c r="D52">
        <v>8</v>
      </c>
      <c r="E52">
        <v>32</v>
      </c>
      <c r="F52" s="4">
        <v>90.158730158730151</v>
      </c>
      <c r="G52" s="4">
        <v>27.047619047619044</v>
      </c>
      <c r="H52">
        <v>4</v>
      </c>
      <c r="I52">
        <v>100</v>
      </c>
      <c r="J52" s="4">
        <v>30</v>
      </c>
      <c r="K52">
        <v>114</v>
      </c>
      <c r="L52">
        <v>114</v>
      </c>
      <c r="M52">
        <v>109</v>
      </c>
      <c r="N52">
        <v>110</v>
      </c>
      <c r="O52" s="4">
        <v>99.545454545454547</v>
      </c>
      <c r="P52" s="4">
        <v>39.81818181818182</v>
      </c>
      <c r="Q52" s="4">
        <v>96.865800865800864</v>
      </c>
    </row>
    <row r="53" spans="1:17">
      <c r="A53">
        <v>49</v>
      </c>
      <c r="B53" t="s">
        <v>234</v>
      </c>
      <c r="C53" t="s">
        <v>165</v>
      </c>
      <c r="D53">
        <v>9</v>
      </c>
      <c r="E53">
        <v>32.5</v>
      </c>
      <c r="F53" s="4">
        <v>97.794117647058826</v>
      </c>
      <c r="G53" s="4">
        <v>29.338235294117645</v>
      </c>
      <c r="H53">
        <v>3</v>
      </c>
      <c r="I53">
        <v>90</v>
      </c>
      <c r="J53" s="4">
        <v>27</v>
      </c>
      <c r="K53">
        <v>456</v>
      </c>
      <c r="L53">
        <v>456</v>
      </c>
      <c r="M53">
        <v>450</v>
      </c>
      <c r="N53">
        <v>450</v>
      </c>
      <c r="O53" s="4">
        <v>100</v>
      </c>
      <c r="P53" s="4">
        <v>40</v>
      </c>
      <c r="Q53" s="4">
        <v>96.338235294117652</v>
      </c>
    </row>
    <row r="54" spans="1:17">
      <c r="A54">
        <v>50</v>
      </c>
      <c r="B54" t="s">
        <v>235</v>
      </c>
      <c r="C54" t="s">
        <v>166</v>
      </c>
      <c r="D54">
        <v>10</v>
      </c>
      <c r="E54">
        <v>26.5</v>
      </c>
      <c r="F54" s="4">
        <v>82.26010101010101</v>
      </c>
      <c r="G54" s="4">
        <v>24.678030303030301</v>
      </c>
      <c r="H54">
        <v>5</v>
      </c>
      <c r="I54">
        <v>100</v>
      </c>
      <c r="J54" s="4">
        <v>30</v>
      </c>
      <c r="K54">
        <v>236</v>
      </c>
      <c r="L54">
        <v>236</v>
      </c>
      <c r="M54">
        <v>191</v>
      </c>
      <c r="N54">
        <v>193</v>
      </c>
      <c r="O54" s="4">
        <v>99.481865284974091</v>
      </c>
      <c r="P54" s="4">
        <v>39.792746113989637</v>
      </c>
      <c r="Q54" s="4">
        <v>94.470776417019934</v>
      </c>
    </row>
    <row r="55" spans="1:17">
      <c r="A55">
        <v>51</v>
      </c>
      <c r="B55" t="s">
        <v>236</v>
      </c>
      <c r="C55" t="s">
        <v>167</v>
      </c>
      <c r="D55">
        <v>9</v>
      </c>
      <c r="E55">
        <v>21</v>
      </c>
      <c r="F55" s="4">
        <v>80</v>
      </c>
      <c r="G55" s="4">
        <v>24</v>
      </c>
      <c r="H55">
        <v>4</v>
      </c>
      <c r="I55">
        <v>100</v>
      </c>
      <c r="J55" s="4">
        <v>30</v>
      </c>
      <c r="K55">
        <v>86</v>
      </c>
      <c r="L55">
        <v>86</v>
      </c>
      <c r="M55">
        <v>62</v>
      </c>
      <c r="N55">
        <v>63</v>
      </c>
      <c r="O55" s="4">
        <v>99.206349206349216</v>
      </c>
      <c r="P55" s="4">
        <v>39.682539682539691</v>
      </c>
      <c r="Q55" s="4">
        <v>93.682539682539698</v>
      </c>
    </row>
    <row r="56" spans="1:17">
      <c r="A56">
        <v>52</v>
      </c>
      <c r="B56" t="s">
        <v>237</v>
      </c>
      <c r="C56" t="s">
        <v>168</v>
      </c>
      <c r="D56">
        <v>7.5</v>
      </c>
      <c r="E56">
        <v>19.5</v>
      </c>
      <c r="F56" s="4">
        <v>70.343137254901961</v>
      </c>
      <c r="G56" s="4">
        <v>21.102941176470587</v>
      </c>
      <c r="H56">
        <v>4</v>
      </c>
      <c r="I56">
        <v>100</v>
      </c>
      <c r="J56" s="4">
        <v>30</v>
      </c>
      <c r="K56">
        <v>262</v>
      </c>
      <c r="L56">
        <v>262</v>
      </c>
      <c r="M56">
        <v>223</v>
      </c>
      <c r="N56">
        <v>225</v>
      </c>
      <c r="O56" s="4">
        <v>99.555555555555557</v>
      </c>
      <c r="P56" s="4">
        <v>39.822222222222223</v>
      </c>
      <c r="Q56" s="4">
        <v>90.925163398692803</v>
      </c>
    </row>
    <row r="57" spans="1:17">
      <c r="A57">
        <v>53</v>
      </c>
      <c r="B57" t="s">
        <v>238</v>
      </c>
      <c r="C57" t="s">
        <v>169</v>
      </c>
      <c r="D57">
        <v>9</v>
      </c>
      <c r="E57">
        <v>34</v>
      </c>
      <c r="F57" s="4">
        <v>100</v>
      </c>
      <c r="G57" s="4">
        <v>30</v>
      </c>
      <c r="H57">
        <v>4</v>
      </c>
      <c r="I57">
        <v>100</v>
      </c>
      <c r="J57" s="4">
        <v>30</v>
      </c>
      <c r="K57">
        <v>88</v>
      </c>
      <c r="L57">
        <v>88</v>
      </c>
      <c r="M57">
        <v>76</v>
      </c>
      <c r="N57">
        <v>76</v>
      </c>
      <c r="O57" s="4">
        <v>100</v>
      </c>
      <c r="P57" s="4">
        <v>40</v>
      </c>
      <c r="Q57" s="4">
        <v>100</v>
      </c>
    </row>
    <row r="58" spans="1:17">
      <c r="A58">
        <v>54</v>
      </c>
      <c r="B58" t="s">
        <v>239</v>
      </c>
      <c r="C58" t="s">
        <v>170</v>
      </c>
      <c r="D58">
        <v>8</v>
      </c>
      <c r="E58">
        <v>32.5</v>
      </c>
      <c r="F58" s="4">
        <v>92.238562091503269</v>
      </c>
      <c r="G58" s="4">
        <v>27.671568627450981</v>
      </c>
      <c r="H58">
        <v>4</v>
      </c>
      <c r="I58">
        <v>100</v>
      </c>
      <c r="J58" s="4">
        <v>30</v>
      </c>
      <c r="K58">
        <v>140</v>
      </c>
      <c r="L58">
        <v>140</v>
      </c>
      <c r="M58">
        <v>97</v>
      </c>
      <c r="N58">
        <v>97</v>
      </c>
      <c r="O58" s="4">
        <v>100</v>
      </c>
      <c r="P58" s="4">
        <v>40</v>
      </c>
      <c r="Q58" s="4">
        <v>97.671568627450981</v>
      </c>
    </row>
    <row r="59" spans="1:17">
      <c r="A59">
        <v>55</v>
      </c>
      <c r="B59" t="s">
        <v>239</v>
      </c>
      <c r="C59" t="s">
        <v>171</v>
      </c>
      <c r="D59">
        <v>6.5</v>
      </c>
      <c r="E59">
        <v>29</v>
      </c>
      <c r="F59" s="4">
        <v>77.539682539682545</v>
      </c>
      <c r="G59" s="4">
        <v>23.261904761904763</v>
      </c>
      <c r="H59">
        <v>5</v>
      </c>
      <c r="I59">
        <v>100</v>
      </c>
      <c r="J59" s="4">
        <v>30</v>
      </c>
      <c r="K59">
        <v>36</v>
      </c>
      <c r="L59">
        <v>38</v>
      </c>
      <c r="M59">
        <v>25</v>
      </c>
      <c r="N59">
        <v>26</v>
      </c>
      <c r="O59" s="4">
        <v>95.445344129554655</v>
      </c>
      <c r="P59" s="4">
        <v>38.178137651821864</v>
      </c>
      <c r="Q59" s="4">
        <v>91.440042413726616</v>
      </c>
    </row>
    <row r="60" spans="1:17">
      <c r="A60">
        <v>56</v>
      </c>
      <c r="B60" t="s">
        <v>240</v>
      </c>
      <c r="C60" t="s">
        <v>172</v>
      </c>
      <c r="D60">
        <v>8</v>
      </c>
      <c r="E60">
        <v>18.5</v>
      </c>
      <c r="F60" s="4">
        <v>71.650326797385617</v>
      </c>
      <c r="G60" s="4">
        <v>21.495098039215684</v>
      </c>
      <c r="H60">
        <v>3</v>
      </c>
      <c r="I60">
        <v>90</v>
      </c>
      <c r="J60" s="4">
        <v>27</v>
      </c>
      <c r="K60">
        <v>42</v>
      </c>
      <c r="L60">
        <v>42</v>
      </c>
      <c r="M60">
        <v>47</v>
      </c>
      <c r="N60">
        <v>48</v>
      </c>
      <c r="O60" s="4">
        <v>98.958333333333329</v>
      </c>
      <c r="P60" s="4">
        <v>39.583333333333336</v>
      </c>
      <c r="Q60" s="4">
        <v>88.078431372549019</v>
      </c>
    </row>
    <row r="61" spans="1:17">
      <c r="A61">
        <v>57</v>
      </c>
      <c r="B61" t="s">
        <v>240</v>
      </c>
      <c r="C61" t="s">
        <v>173</v>
      </c>
      <c r="D61">
        <v>8</v>
      </c>
      <c r="E61">
        <v>26.5</v>
      </c>
      <c r="F61" s="4">
        <v>84.595959595959584</v>
      </c>
      <c r="G61" s="4">
        <v>25.378787878787875</v>
      </c>
      <c r="H61">
        <v>3</v>
      </c>
      <c r="I61">
        <v>90</v>
      </c>
      <c r="J61" s="4">
        <v>27</v>
      </c>
      <c r="K61">
        <v>124</v>
      </c>
      <c r="L61">
        <v>124</v>
      </c>
      <c r="M61">
        <v>105</v>
      </c>
      <c r="N61">
        <v>107</v>
      </c>
      <c r="O61" s="4">
        <v>99.065420560747668</v>
      </c>
      <c r="P61" s="4">
        <v>39.626168224299072</v>
      </c>
      <c r="Q61" s="4">
        <v>92.004956103086954</v>
      </c>
    </row>
    <row r="62" spans="1:17">
      <c r="A62">
        <v>58</v>
      </c>
      <c r="B62" t="s">
        <v>241</v>
      </c>
      <c r="C62" t="s">
        <v>174</v>
      </c>
      <c r="D62">
        <v>8.5</v>
      </c>
      <c r="E62">
        <v>25.5</v>
      </c>
      <c r="F62" s="4">
        <v>84.722222222222214</v>
      </c>
      <c r="G62" s="4">
        <v>25.416666666666664</v>
      </c>
      <c r="H62">
        <v>3</v>
      </c>
      <c r="I62">
        <v>90</v>
      </c>
      <c r="J62" s="4">
        <v>27</v>
      </c>
      <c r="K62">
        <v>208</v>
      </c>
      <c r="L62">
        <v>210</v>
      </c>
      <c r="M62">
        <v>187</v>
      </c>
      <c r="N62">
        <v>187</v>
      </c>
      <c r="O62" s="4">
        <v>99.523809523809518</v>
      </c>
      <c r="P62" s="4">
        <v>39.80952380952381</v>
      </c>
      <c r="Q62" s="4">
        <v>92.226190476190482</v>
      </c>
    </row>
    <row r="63" spans="1:17">
      <c r="A63">
        <v>59</v>
      </c>
      <c r="B63" t="s">
        <v>242</v>
      </c>
      <c r="C63" t="s">
        <v>175</v>
      </c>
      <c r="D63">
        <v>8</v>
      </c>
      <c r="E63">
        <v>35.5</v>
      </c>
      <c r="F63" s="4">
        <v>93.75</v>
      </c>
      <c r="G63" s="4">
        <v>28.125</v>
      </c>
      <c r="H63">
        <v>3</v>
      </c>
      <c r="I63">
        <v>90</v>
      </c>
      <c r="J63" s="4">
        <v>27</v>
      </c>
      <c r="K63">
        <v>595</v>
      </c>
      <c r="L63">
        <v>599</v>
      </c>
      <c r="M63">
        <v>517</v>
      </c>
      <c r="N63">
        <v>519</v>
      </c>
      <c r="O63" s="4">
        <v>99.473431956279086</v>
      </c>
      <c r="P63" s="4">
        <v>39.789372782511634</v>
      </c>
      <c r="Q63" s="4">
        <v>94.914372782511634</v>
      </c>
    </row>
    <row r="64" spans="1:17">
      <c r="A64">
        <v>60</v>
      </c>
      <c r="B64" t="s">
        <v>243</v>
      </c>
      <c r="C64" t="s">
        <v>176</v>
      </c>
      <c r="D64">
        <v>9</v>
      </c>
      <c r="E64">
        <v>33</v>
      </c>
      <c r="F64" s="4">
        <v>98.529411764705884</v>
      </c>
      <c r="G64" s="4">
        <v>29.558823529411764</v>
      </c>
      <c r="H64">
        <v>3</v>
      </c>
      <c r="I64">
        <v>90</v>
      </c>
      <c r="J64" s="4">
        <v>27</v>
      </c>
      <c r="K64">
        <v>218</v>
      </c>
      <c r="L64">
        <v>220</v>
      </c>
      <c r="M64">
        <v>174</v>
      </c>
      <c r="N64">
        <v>175</v>
      </c>
      <c r="O64" s="4">
        <v>99.259740259740269</v>
      </c>
      <c r="P64" s="4">
        <v>39.703896103896113</v>
      </c>
      <c r="Q64" s="4">
        <v>96.262719633307881</v>
      </c>
    </row>
    <row r="65" spans="1:17">
      <c r="A65">
        <v>61</v>
      </c>
      <c r="B65" t="s">
        <v>244</v>
      </c>
      <c r="C65" t="s">
        <v>177</v>
      </c>
      <c r="D65">
        <v>10</v>
      </c>
      <c r="E65">
        <v>5</v>
      </c>
      <c r="F65" s="4">
        <v>53.030303030303031</v>
      </c>
      <c r="G65" s="4">
        <v>15.909090909090908</v>
      </c>
      <c r="H65">
        <v>4</v>
      </c>
      <c r="I65">
        <v>100</v>
      </c>
      <c r="J65" s="4">
        <v>30</v>
      </c>
      <c r="K65">
        <v>267</v>
      </c>
      <c r="L65">
        <v>275</v>
      </c>
      <c r="M65">
        <v>209</v>
      </c>
      <c r="N65">
        <v>213</v>
      </c>
      <c r="O65" s="4">
        <v>97.606487409304307</v>
      </c>
      <c r="P65" s="4">
        <v>39.042594963721726</v>
      </c>
      <c r="Q65" s="4">
        <v>84.951685872812632</v>
      </c>
    </row>
    <row r="66" spans="1:17">
      <c r="A66">
        <v>62</v>
      </c>
      <c r="B66" t="s">
        <v>245</v>
      </c>
      <c r="C66" t="s">
        <v>178</v>
      </c>
      <c r="D66">
        <v>7.5</v>
      </c>
      <c r="E66">
        <v>31.5</v>
      </c>
      <c r="F66" s="4">
        <v>87.990196078431367</v>
      </c>
      <c r="G66" s="4">
        <v>26.397058823529409</v>
      </c>
      <c r="H66">
        <v>3</v>
      </c>
      <c r="I66">
        <v>90</v>
      </c>
      <c r="J66" s="4">
        <v>27</v>
      </c>
      <c r="K66">
        <v>692</v>
      </c>
      <c r="L66">
        <v>692</v>
      </c>
      <c r="M66">
        <v>593</v>
      </c>
      <c r="N66">
        <v>595</v>
      </c>
      <c r="O66" s="4">
        <v>99.831932773109244</v>
      </c>
      <c r="P66" s="4">
        <v>39.932773109243698</v>
      </c>
      <c r="Q66" s="4">
        <v>93.329831932773104</v>
      </c>
    </row>
    <row r="67" spans="1:17">
      <c r="A67">
        <v>63</v>
      </c>
      <c r="B67" t="s">
        <v>245</v>
      </c>
      <c r="C67" t="s">
        <v>179</v>
      </c>
      <c r="D67">
        <v>0.5</v>
      </c>
      <c r="E67">
        <v>15</v>
      </c>
      <c r="F67" s="4">
        <v>25.505050505050502</v>
      </c>
      <c r="G67" s="4">
        <v>7.6515151515151505</v>
      </c>
      <c r="H67">
        <v>4</v>
      </c>
      <c r="I67">
        <v>100</v>
      </c>
      <c r="J67" s="4">
        <v>30</v>
      </c>
      <c r="K67">
        <v>286</v>
      </c>
      <c r="L67">
        <v>288</v>
      </c>
      <c r="M67">
        <v>311</v>
      </c>
      <c r="N67">
        <v>311</v>
      </c>
      <c r="O67" s="4">
        <v>99.652777777777786</v>
      </c>
      <c r="P67" s="4">
        <v>39.861111111111114</v>
      </c>
      <c r="Q67" s="4">
        <v>77.51262626262627</v>
      </c>
    </row>
    <row r="68" spans="1:17">
      <c r="A68">
        <v>64</v>
      </c>
      <c r="B68" t="s">
        <v>246</v>
      </c>
      <c r="C68" t="s">
        <v>180</v>
      </c>
      <c r="D68">
        <v>10</v>
      </c>
      <c r="E68">
        <v>38</v>
      </c>
      <c r="F68" s="4">
        <v>95.454545454545453</v>
      </c>
      <c r="G68" s="4">
        <v>28.636363636363637</v>
      </c>
      <c r="H68">
        <v>3</v>
      </c>
      <c r="I68">
        <v>90</v>
      </c>
      <c r="J68" s="4">
        <v>27</v>
      </c>
      <c r="K68">
        <v>480</v>
      </c>
      <c r="L68">
        <v>487</v>
      </c>
      <c r="M68">
        <v>369</v>
      </c>
      <c r="N68">
        <v>370</v>
      </c>
      <c r="O68" s="4">
        <v>99.146179033242689</v>
      </c>
      <c r="P68" s="4">
        <v>39.658471613297081</v>
      </c>
      <c r="Q68" s="4">
        <v>95.294835249660721</v>
      </c>
    </row>
    <row r="69" spans="1:17">
      <c r="A69">
        <v>65</v>
      </c>
      <c r="B69" t="s">
        <v>247</v>
      </c>
      <c r="C69" t="s">
        <v>181</v>
      </c>
      <c r="D69">
        <v>7.5</v>
      </c>
      <c r="E69">
        <v>27</v>
      </c>
      <c r="F69" s="4">
        <v>81.372549019607845</v>
      </c>
      <c r="G69" s="4">
        <v>24.411764705882351</v>
      </c>
      <c r="H69">
        <v>4</v>
      </c>
      <c r="I69">
        <v>100</v>
      </c>
      <c r="J69" s="4">
        <v>30</v>
      </c>
      <c r="K69">
        <v>354</v>
      </c>
      <c r="L69">
        <v>355</v>
      </c>
      <c r="M69">
        <v>320</v>
      </c>
      <c r="N69">
        <v>322</v>
      </c>
      <c r="O69" s="4">
        <v>99.548595923366292</v>
      </c>
      <c r="P69" s="4">
        <v>39.819438369346521</v>
      </c>
      <c r="Q69" s="4">
        <v>94.231203075228876</v>
      </c>
    </row>
    <row r="70" spans="1:17">
      <c r="A70">
        <v>66</v>
      </c>
      <c r="B70" t="s">
        <v>248</v>
      </c>
      <c r="C70" t="s">
        <v>182</v>
      </c>
      <c r="D70">
        <v>8</v>
      </c>
      <c r="E70">
        <v>31</v>
      </c>
      <c r="F70" s="4">
        <v>87.5</v>
      </c>
      <c r="G70" s="4">
        <v>26.25</v>
      </c>
      <c r="H70">
        <v>4</v>
      </c>
      <c r="I70">
        <v>100</v>
      </c>
      <c r="J70" s="4">
        <v>30</v>
      </c>
      <c r="K70">
        <v>71</v>
      </c>
      <c r="L70">
        <v>71</v>
      </c>
      <c r="M70">
        <v>64</v>
      </c>
      <c r="N70">
        <v>64</v>
      </c>
      <c r="O70" s="4">
        <v>100</v>
      </c>
      <c r="P70" s="4">
        <v>40</v>
      </c>
      <c r="Q70" s="4">
        <v>96.25</v>
      </c>
    </row>
    <row r="71" spans="1:17">
      <c r="A71">
        <v>67</v>
      </c>
      <c r="B71" t="s">
        <v>249</v>
      </c>
      <c r="C71" t="s">
        <v>183</v>
      </c>
      <c r="D71">
        <v>9</v>
      </c>
      <c r="E71">
        <v>34</v>
      </c>
      <c r="F71" s="4">
        <v>100</v>
      </c>
      <c r="G71" s="4">
        <v>30</v>
      </c>
      <c r="H71">
        <v>3</v>
      </c>
      <c r="I71">
        <v>90</v>
      </c>
      <c r="J71" s="4">
        <v>27</v>
      </c>
      <c r="K71">
        <v>157</v>
      </c>
      <c r="L71">
        <v>157</v>
      </c>
      <c r="M71">
        <v>127</v>
      </c>
      <c r="N71">
        <v>128</v>
      </c>
      <c r="O71" s="4">
        <v>99.609375</v>
      </c>
      <c r="P71" s="4">
        <v>39.84375</v>
      </c>
      <c r="Q71" s="4">
        <v>96.84375</v>
      </c>
    </row>
    <row r="72" spans="1:17">
      <c r="A72">
        <v>68</v>
      </c>
      <c r="B72" t="s">
        <v>250</v>
      </c>
      <c r="C72" t="s">
        <v>184</v>
      </c>
      <c r="D72">
        <v>8</v>
      </c>
      <c r="E72">
        <v>36</v>
      </c>
      <c r="F72" s="4">
        <v>94.444444444444443</v>
      </c>
      <c r="G72" s="4">
        <v>28.333333333333332</v>
      </c>
      <c r="H72">
        <v>2</v>
      </c>
      <c r="I72">
        <v>60</v>
      </c>
      <c r="J72" s="4">
        <v>18</v>
      </c>
      <c r="K72">
        <v>637</v>
      </c>
      <c r="L72">
        <v>637</v>
      </c>
      <c r="M72">
        <v>626</v>
      </c>
      <c r="N72">
        <v>627</v>
      </c>
      <c r="O72" s="4">
        <v>99.920255183413076</v>
      </c>
      <c r="P72" s="4">
        <v>39.96810207336523</v>
      </c>
      <c r="Q72" s="4">
        <v>86.301435406698559</v>
      </c>
    </row>
    <row r="73" spans="1:17">
      <c r="A73">
        <v>69</v>
      </c>
      <c r="B73" t="s">
        <v>250</v>
      </c>
      <c r="C73" t="s">
        <v>185</v>
      </c>
      <c r="D73">
        <v>9</v>
      </c>
      <c r="E73">
        <v>35</v>
      </c>
      <c r="F73" s="4">
        <v>98.611111111111114</v>
      </c>
      <c r="G73" s="4">
        <v>29.583333333333332</v>
      </c>
      <c r="H73">
        <v>4</v>
      </c>
      <c r="I73">
        <v>100</v>
      </c>
      <c r="J73" s="4">
        <v>30</v>
      </c>
      <c r="K73">
        <v>170</v>
      </c>
      <c r="L73">
        <v>170</v>
      </c>
      <c r="M73">
        <v>134</v>
      </c>
      <c r="N73">
        <v>135</v>
      </c>
      <c r="O73" s="4">
        <v>99.629629629629619</v>
      </c>
      <c r="P73" s="4">
        <v>39.851851851851848</v>
      </c>
      <c r="Q73" s="4">
        <v>99.435185185185176</v>
      </c>
    </row>
    <row r="74" spans="1:17">
      <c r="A74">
        <v>70</v>
      </c>
      <c r="B74" t="s">
        <v>250</v>
      </c>
      <c r="C74" t="s">
        <v>186</v>
      </c>
      <c r="D74">
        <v>7</v>
      </c>
      <c r="E74">
        <v>35.5</v>
      </c>
      <c r="F74" s="4">
        <v>88.194444444444443</v>
      </c>
      <c r="G74" s="4">
        <v>26.458333333333332</v>
      </c>
      <c r="H74">
        <v>4</v>
      </c>
      <c r="I74">
        <v>100</v>
      </c>
      <c r="J74" s="4">
        <v>30</v>
      </c>
      <c r="K74">
        <v>552</v>
      </c>
      <c r="L74">
        <v>555</v>
      </c>
      <c r="M74">
        <v>439</v>
      </c>
      <c r="N74">
        <v>445</v>
      </c>
      <c r="O74" s="4">
        <v>99.055572426358935</v>
      </c>
      <c r="P74" s="4">
        <v>39.622228970543574</v>
      </c>
      <c r="Q74" s="4">
        <v>96.080562303876903</v>
      </c>
    </row>
    <row r="75" spans="1:17">
      <c r="A75">
        <v>71</v>
      </c>
      <c r="B75" t="s">
        <v>250</v>
      </c>
      <c r="C75" t="s">
        <v>187</v>
      </c>
      <c r="D75">
        <v>8</v>
      </c>
      <c r="E75">
        <v>32</v>
      </c>
      <c r="F75" s="4">
        <v>91.503267973856211</v>
      </c>
      <c r="G75" s="4">
        <v>27.450980392156861</v>
      </c>
      <c r="H75">
        <v>3</v>
      </c>
      <c r="I75">
        <v>90</v>
      </c>
      <c r="J75" s="4">
        <v>27</v>
      </c>
      <c r="K75">
        <v>519</v>
      </c>
      <c r="L75">
        <v>519</v>
      </c>
      <c r="M75">
        <v>496</v>
      </c>
      <c r="N75">
        <v>496</v>
      </c>
      <c r="O75" s="4">
        <v>100</v>
      </c>
      <c r="P75" s="4">
        <v>40</v>
      </c>
      <c r="Q75" s="4">
        <v>94.450980392156865</v>
      </c>
    </row>
    <row r="76" spans="1:17">
      <c r="A76">
        <v>72</v>
      </c>
      <c r="B76" t="s">
        <v>251</v>
      </c>
      <c r="C76" t="s">
        <v>188</v>
      </c>
      <c r="D76">
        <v>7</v>
      </c>
      <c r="E76">
        <v>21</v>
      </c>
      <c r="F76" s="4">
        <v>67.267267267267258</v>
      </c>
      <c r="G76" s="4">
        <v>20.180180180180177</v>
      </c>
      <c r="H76">
        <v>4</v>
      </c>
      <c r="I76">
        <v>100</v>
      </c>
      <c r="J76" s="4">
        <v>30</v>
      </c>
      <c r="K76">
        <v>49</v>
      </c>
      <c r="L76">
        <v>49</v>
      </c>
      <c r="M76">
        <v>42</v>
      </c>
      <c r="N76">
        <v>43</v>
      </c>
      <c r="O76" s="4">
        <v>98.837209302325576</v>
      </c>
      <c r="P76" s="4">
        <v>39.534883720930232</v>
      </c>
      <c r="Q76" s="4">
        <v>89.715063901110398</v>
      </c>
    </row>
    <row r="77" spans="1:17">
      <c r="A77">
        <v>73</v>
      </c>
      <c r="B77" t="s">
        <v>251</v>
      </c>
      <c r="C77" t="s">
        <v>189</v>
      </c>
      <c r="D77">
        <v>8</v>
      </c>
      <c r="E77">
        <v>26</v>
      </c>
      <c r="F77" s="4">
        <v>81.587301587301582</v>
      </c>
      <c r="G77" s="4">
        <v>24.476190476190474</v>
      </c>
      <c r="H77">
        <v>1</v>
      </c>
      <c r="I77">
        <v>30</v>
      </c>
      <c r="J77" s="4">
        <v>9</v>
      </c>
      <c r="K77">
        <v>167</v>
      </c>
      <c r="L77">
        <v>168</v>
      </c>
      <c r="M77">
        <v>159</v>
      </c>
      <c r="N77">
        <v>160</v>
      </c>
      <c r="O77" s="4">
        <v>99.389880952380949</v>
      </c>
      <c r="P77" s="4">
        <v>39.75595238095238</v>
      </c>
      <c r="Q77" s="4">
        <v>73.232142857142861</v>
      </c>
    </row>
    <row r="78" spans="1:17">
      <c r="A78">
        <v>74</v>
      </c>
      <c r="B78" t="s">
        <v>252</v>
      </c>
      <c r="C78" t="s">
        <v>190</v>
      </c>
      <c r="D78">
        <v>11</v>
      </c>
      <c r="E78">
        <v>38</v>
      </c>
      <c r="F78" s="4">
        <v>100</v>
      </c>
      <c r="G78" s="4">
        <v>30</v>
      </c>
      <c r="H78">
        <v>3</v>
      </c>
      <c r="I78">
        <v>90</v>
      </c>
      <c r="J78" s="4">
        <v>27</v>
      </c>
      <c r="K78">
        <v>551</v>
      </c>
      <c r="L78">
        <v>557</v>
      </c>
      <c r="M78">
        <v>464</v>
      </c>
      <c r="N78">
        <v>471</v>
      </c>
      <c r="O78" s="4">
        <v>98.718300571380652</v>
      </c>
      <c r="P78" s="4">
        <v>39.487320228552264</v>
      </c>
      <c r="Q78" s="4">
        <v>96.487320228552264</v>
      </c>
    </row>
    <row r="79" spans="1:17">
      <c r="A79">
        <v>75</v>
      </c>
      <c r="B79" t="s">
        <v>253</v>
      </c>
      <c r="C79" t="s">
        <v>191</v>
      </c>
      <c r="D79">
        <v>7</v>
      </c>
      <c r="E79">
        <v>35</v>
      </c>
      <c r="F79" s="4">
        <v>88.888888888888886</v>
      </c>
      <c r="G79" s="4">
        <v>26.666666666666664</v>
      </c>
      <c r="H79">
        <v>4</v>
      </c>
      <c r="I79">
        <v>100</v>
      </c>
      <c r="J79" s="4">
        <v>30</v>
      </c>
      <c r="K79">
        <v>144</v>
      </c>
      <c r="L79">
        <v>144</v>
      </c>
      <c r="M79">
        <v>107</v>
      </c>
      <c r="N79">
        <v>108</v>
      </c>
      <c r="O79" s="4">
        <v>99.537037037037038</v>
      </c>
      <c r="P79" s="4">
        <v>39.814814814814817</v>
      </c>
      <c r="Q79" s="4">
        <v>96.481481481481481</v>
      </c>
    </row>
    <row r="80" spans="1:17">
      <c r="A80">
        <v>76</v>
      </c>
      <c r="B80" t="s">
        <v>254</v>
      </c>
      <c r="C80" t="s">
        <v>192</v>
      </c>
      <c r="D80">
        <v>9</v>
      </c>
      <c r="E80">
        <v>37</v>
      </c>
      <c r="F80" s="4">
        <v>100</v>
      </c>
      <c r="G80" s="4">
        <v>30</v>
      </c>
      <c r="H80">
        <v>4</v>
      </c>
      <c r="I80">
        <v>100</v>
      </c>
      <c r="J80" s="4">
        <v>30</v>
      </c>
      <c r="K80">
        <v>557</v>
      </c>
      <c r="L80">
        <v>558</v>
      </c>
      <c r="M80">
        <v>494</v>
      </c>
      <c r="N80">
        <v>495</v>
      </c>
      <c r="O80" s="4">
        <v>99.809384164222877</v>
      </c>
      <c r="P80" s="4">
        <v>39.923753665689155</v>
      </c>
      <c r="Q80" s="4">
        <v>99.923753665689162</v>
      </c>
    </row>
    <row r="81" spans="1:17">
      <c r="A81">
        <v>77</v>
      </c>
      <c r="B81" t="s">
        <v>255</v>
      </c>
      <c r="C81" t="s">
        <v>193</v>
      </c>
      <c r="D81">
        <v>8</v>
      </c>
      <c r="E81">
        <v>29</v>
      </c>
      <c r="F81" s="4">
        <v>85.873015873015873</v>
      </c>
      <c r="G81" s="4">
        <v>25.761904761904763</v>
      </c>
      <c r="H81">
        <v>4</v>
      </c>
      <c r="I81">
        <v>100</v>
      </c>
      <c r="J81" s="4">
        <v>30</v>
      </c>
      <c r="K81">
        <v>84</v>
      </c>
      <c r="L81">
        <v>85</v>
      </c>
      <c r="M81">
        <v>54</v>
      </c>
      <c r="N81">
        <v>55</v>
      </c>
      <c r="O81" s="4">
        <v>98.502673796791456</v>
      </c>
      <c r="P81" s="4">
        <v>39.401069518716582</v>
      </c>
      <c r="Q81" s="4">
        <v>95.162974280621341</v>
      </c>
    </row>
    <row r="82" spans="1:17">
      <c r="A82">
        <v>78</v>
      </c>
      <c r="B82" t="s">
        <v>256</v>
      </c>
      <c r="C82" t="s">
        <v>194</v>
      </c>
      <c r="D82">
        <v>7.5</v>
      </c>
      <c r="E82">
        <v>31</v>
      </c>
      <c r="F82" s="4">
        <v>83.558558558558559</v>
      </c>
      <c r="G82" s="4">
        <v>25.067567567567568</v>
      </c>
      <c r="H82">
        <v>3</v>
      </c>
      <c r="I82">
        <v>90</v>
      </c>
      <c r="J82" s="4">
        <v>27</v>
      </c>
      <c r="K82">
        <v>121</v>
      </c>
      <c r="L82">
        <v>124</v>
      </c>
      <c r="M82">
        <v>109</v>
      </c>
      <c r="N82">
        <v>109</v>
      </c>
      <c r="O82" s="4">
        <v>98.790322580645167</v>
      </c>
      <c r="P82" s="4">
        <v>39.516129032258071</v>
      </c>
      <c r="Q82" s="4">
        <v>91.583696599825629</v>
      </c>
    </row>
    <row r="83" spans="1:17">
      <c r="A83">
        <v>79</v>
      </c>
      <c r="B83" t="s">
        <v>257</v>
      </c>
      <c r="C83" t="s">
        <v>195</v>
      </c>
      <c r="D83">
        <v>8</v>
      </c>
      <c r="E83">
        <v>32</v>
      </c>
      <c r="F83" s="4">
        <v>88.888888888888886</v>
      </c>
      <c r="G83" s="4">
        <v>26.666666666666664</v>
      </c>
      <c r="H83">
        <v>2</v>
      </c>
      <c r="I83">
        <v>60</v>
      </c>
      <c r="J83" s="4">
        <v>18</v>
      </c>
      <c r="K83">
        <v>116</v>
      </c>
      <c r="L83">
        <v>120</v>
      </c>
      <c r="M83">
        <v>85</v>
      </c>
      <c r="N83">
        <v>85</v>
      </c>
      <c r="O83" s="4">
        <v>98.333333333333343</v>
      </c>
      <c r="P83" s="4">
        <v>39.333333333333343</v>
      </c>
      <c r="Q83" s="4">
        <v>84</v>
      </c>
    </row>
    <row r="84" spans="1:17">
      <c r="A84">
        <v>80</v>
      </c>
      <c r="B84" t="s">
        <v>258</v>
      </c>
      <c r="C84" t="s">
        <v>196</v>
      </c>
      <c r="D84">
        <v>7</v>
      </c>
      <c r="E84">
        <v>31</v>
      </c>
      <c r="F84" s="4">
        <v>81.944444444444443</v>
      </c>
      <c r="G84" s="4">
        <v>24.583333333333332</v>
      </c>
      <c r="H84">
        <v>3</v>
      </c>
      <c r="I84">
        <v>90</v>
      </c>
      <c r="J84" s="4">
        <v>27</v>
      </c>
      <c r="K84">
        <v>227</v>
      </c>
      <c r="L84">
        <v>227</v>
      </c>
      <c r="M84">
        <v>223</v>
      </c>
      <c r="N84">
        <v>223</v>
      </c>
      <c r="O84" s="4">
        <v>100</v>
      </c>
      <c r="P84" s="4">
        <v>40</v>
      </c>
      <c r="Q84" s="4">
        <v>91.583333333333329</v>
      </c>
    </row>
    <row r="85" spans="1:17">
      <c r="A85">
        <v>81</v>
      </c>
      <c r="B85" t="s">
        <v>258</v>
      </c>
      <c r="C85" t="s">
        <v>197</v>
      </c>
      <c r="D85">
        <v>8</v>
      </c>
      <c r="E85">
        <v>33.5</v>
      </c>
      <c r="F85" s="4">
        <v>89.714714714714702</v>
      </c>
      <c r="G85" s="4">
        <v>26.914414414414409</v>
      </c>
      <c r="H85">
        <v>4</v>
      </c>
      <c r="I85">
        <v>100</v>
      </c>
      <c r="J85" s="4">
        <v>30</v>
      </c>
      <c r="K85">
        <v>340</v>
      </c>
      <c r="L85">
        <v>341</v>
      </c>
      <c r="M85">
        <v>309</v>
      </c>
      <c r="N85">
        <v>311</v>
      </c>
      <c r="O85" s="4">
        <v>99.531829025657473</v>
      </c>
      <c r="P85" s="4">
        <v>39.812731610262993</v>
      </c>
      <c r="Q85" s="4">
        <v>96.72714602467741</v>
      </c>
    </row>
    <row r="86" spans="1:17">
      <c r="A86">
        <v>82</v>
      </c>
      <c r="B86" t="s">
        <v>259</v>
      </c>
      <c r="C86" t="s">
        <v>198</v>
      </c>
      <c r="D86">
        <v>8</v>
      </c>
      <c r="E86">
        <v>25</v>
      </c>
      <c r="F86" s="4">
        <v>80.158730158730165</v>
      </c>
      <c r="G86" s="4">
        <v>24.047619047619047</v>
      </c>
      <c r="H86">
        <v>4</v>
      </c>
      <c r="I86">
        <v>100</v>
      </c>
      <c r="J86" s="4">
        <v>30</v>
      </c>
      <c r="K86">
        <v>151</v>
      </c>
      <c r="L86">
        <v>153</v>
      </c>
      <c r="M86">
        <v>125</v>
      </c>
      <c r="N86">
        <v>127</v>
      </c>
      <c r="O86" s="4">
        <v>98.559003653955017</v>
      </c>
      <c r="P86" s="4">
        <v>39.42360146158201</v>
      </c>
      <c r="Q86" s="4">
        <v>93.471220509201061</v>
      </c>
    </row>
    <row r="87" spans="1:17">
      <c r="A87">
        <v>83</v>
      </c>
      <c r="B87" t="s">
        <v>260</v>
      </c>
      <c r="C87" t="s">
        <v>199</v>
      </c>
      <c r="D87">
        <v>8</v>
      </c>
      <c r="E87">
        <v>31.5</v>
      </c>
      <c r="F87" s="4">
        <v>88.194444444444443</v>
      </c>
      <c r="G87" s="4">
        <v>26.458333333333332</v>
      </c>
      <c r="H87">
        <v>2</v>
      </c>
      <c r="I87">
        <v>60</v>
      </c>
      <c r="J87" s="4">
        <v>18</v>
      </c>
      <c r="K87">
        <v>154</v>
      </c>
      <c r="L87">
        <v>155</v>
      </c>
      <c r="M87">
        <v>119</v>
      </c>
      <c r="N87">
        <v>120</v>
      </c>
      <c r="O87" s="4">
        <v>99.260752688172047</v>
      </c>
      <c r="P87" s="4">
        <v>39.704301075268823</v>
      </c>
      <c r="Q87" s="4">
        <v>84.162634408602145</v>
      </c>
    </row>
    <row r="88" spans="1:17">
      <c r="A88">
        <v>84</v>
      </c>
      <c r="B88" t="s">
        <v>260</v>
      </c>
      <c r="C88" t="s">
        <v>200</v>
      </c>
      <c r="D88">
        <v>8</v>
      </c>
      <c r="E88">
        <v>35</v>
      </c>
      <c r="F88" s="4">
        <v>93.055555555555557</v>
      </c>
      <c r="G88" s="4">
        <v>27.916666666666668</v>
      </c>
      <c r="H88">
        <v>2</v>
      </c>
      <c r="I88">
        <v>60</v>
      </c>
      <c r="J88" s="4">
        <v>18</v>
      </c>
      <c r="K88">
        <v>233</v>
      </c>
      <c r="L88">
        <v>235</v>
      </c>
      <c r="M88">
        <v>218</v>
      </c>
      <c r="N88">
        <v>218</v>
      </c>
      <c r="O88" s="4">
        <v>99.574468085106389</v>
      </c>
      <c r="P88" s="4">
        <v>39.829787234042556</v>
      </c>
      <c r="Q88" s="4">
        <v>85.746453900709227</v>
      </c>
    </row>
    <row r="89" spans="1:17">
      <c r="A89">
        <v>85</v>
      </c>
      <c r="B89" t="s">
        <v>261</v>
      </c>
      <c r="C89" t="s">
        <v>201</v>
      </c>
      <c r="D89">
        <v>8</v>
      </c>
      <c r="E89">
        <v>31.5</v>
      </c>
      <c r="F89" s="4">
        <v>89.444444444444443</v>
      </c>
      <c r="G89" s="4">
        <v>26.833333333333332</v>
      </c>
      <c r="H89">
        <v>3</v>
      </c>
      <c r="I89">
        <v>90</v>
      </c>
      <c r="J89" s="4">
        <v>27</v>
      </c>
      <c r="K89">
        <v>114</v>
      </c>
      <c r="L89">
        <v>114</v>
      </c>
      <c r="M89">
        <v>89</v>
      </c>
      <c r="N89">
        <v>89</v>
      </c>
      <c r="O89" s="4">
        <v>100</v>
      </c>
      <c r="P89" s="4">
        <v>40</v>
      </c>
      <c r="Q89" s="4">
        <v>93.833333333333329</v>
      </c>
    </row>
    <row r="90" spans="1:17">
      <c r="A90">
        <v>86</v>
      </c>
      <c r="B90" t="s">
        <v>262</v>
      </c>
      <c r="C90" t="s">
        <v>202</v>
      </c>
      <c r="D90">
        <v>7.5</v>
      </c>
      <c r="E90">
        <v>34.5</v>
      </c>
      <c r="F90" s="4">
        <v>88.2882882882883</v>
      </c>
      <c r="G90" s="4">
        <v>26.486486486486488</v>
      </c>
      <c r="H90">
        <v>4</v>
      </c>
      <c r="I90">
        <v>100</v>
      </c>
      <c r="J90" s="4">
        <v>30</v>
      </c>
      <c r="K90">
        <v>48</v>
      </c>
      <c r="L90">
        <v>49</v>
      </c>
      <c r="M90">
        <v>42</v>
      </c>
      <c r="N90">
        <v>42</v>
      </c>
      <c r="O90" s="4">
        <v>98.979591836734699</v>
      </c>
      <c r="P90" s="4">
        <v>39.591836734693885</v>
      </c>
      <c r="Q90" s="4">
        <v>96.078323221180369</v>
      </c>
    </row>
    <row r="91" spans="1:17">
      <c r="A91">
        <v>87</v>
      </c>
      <c r="B91" t="s">
        <v>263</v>
      </c>
      <c r="C91" t="s">
        <v>203</v>
      </c>
      <c r="D91">
        <v>8</v>
      </c>
      <c r="E91">
        <v>31</v>
      </c>
      <c r="F91" s="4">
        <v>90.032679738562081</v>
      </c>
      <c r="G91" s="4">
        <v>27.009803921568622</v>
      </c>
      <c r="H91">
        <v>3</v>
      </c>
      <c r="I91">
        <v>90</v>
      </c>
      <c r="J91" s="4">
        <v>27</v>
      </c>
      <c r="K91">
        <v>71</v>
      </c>
      <c r="L91">
        <v>73</v>
      </c>
      <c r="M91">
        <v>58</v>
      </c>
      <c r="N91">
        <v>58</v>
      </c>
      <c r="O91" s="4">
        <v>98.630136986301366</v>
      </c>
      <c r="P91" s="4">
        <v>39.452054794520549</v>
      </c>
      <c r="Q91" s="4">
        <v>93.461858716089168</v>
      </c>
    </row>
    <row r="92" spans="1:17">
      <c r="A92">
        <v>88</v>
      </c>
      <c r="B92" t="s">
        <v>264</v>
      </c>
      <c r="C92" t="s">
        <v>204</v>
      </c>
      <c r="D92">
        <v>8</v>
      </c>
      <c r="E92">
        <v>35</v>
      </c>
      <c r="F92" s="4">
        <v>93.055555555555557</v>
      </c>
      <c r="G92" s="4">
        <v>27.916666666666668</v>
      </c>
      <c r="H92">
        <v>3</v>
      </c>
      <c r="I92">
        <v>90</v>
      </c>
      <c r="J92" s="4">
        <v>27</v>
      </c>
      <c r="K92">
        <v>219</v>
      </c>
      <c r="L92">
        <v>219</v>
      </c>
      <c r="M92">
        <v>142</v>
      </c>
      <c r="N92">
        <v>144</v>
      </c>
      <c r="O92" s="4">
        <v>99.305555555555557</v>
      </c>
      <c r="P92" s="4">
        <v>39.722222222222229</v>
      </c>
      <c r="Q92" s="4">
        <v>94.6388888888889</v>
      </c>
    </row>
    <row r="93" spans="1:17">
      <c r="A93">
        <v>89</v>
      </c>
      <c r="B93" t="s">
        <v>265</v>
      </c>
      <c r="C93" t="s">
        <v>205</v>
      </c>
      <c r="D93">
        <v>6.5</v>
      </c>
      <c r="E93">
        <v>25</v>
      </c>
      <c r="F93" s="4">
        <v>72.875816993464056</v>
      </c>
      <c r="G93" s="4">
        <v>21.862745098039216</v>
      </c>
      <c r="H93">
        <v>4</v>
      </c>
      <c r="I93">
        <v>100</v>
      </c>
      <c r="J93" s="4">
        <v>30</v>
      </c>
      <c r="K93">
        <v>106</v>
      </c>
      <c r="L93">
        <v>107</v>
      </c>
      <c r="M93">
        <v>96</v>
      </c>
      <c r="N93">
        <v>96</v>
      </c>
      <c r="O93" s="4">
        <v>99.53271028037382</v>
      </c>
      <c r="P93" s="4">
        <v>39.813084112149532</v>
      </c>
      <c r="Q93" s="4">
        <v>91.675829210188738</v>
      </c>
    </row>
    <row r="94" spans="1:17">
      <c r="A94">
        <v>90</v>
      </c>
      <c r="B94" t="s">
        <v>266</v>
      </c>
      <c r="C94" t="s">
        <v>206</v>
      </c>
      <c r="D94" s="16">
        <v>8</v>
      </c>
      <c r="E94">
        <v>25.5</v>
      </c>
      <c r="F94" s="4">
        <v>80.873015873015873</v>
      </c>
      <c r="G94" s="4">
        <v>24.261904761904763</v>
      </c>
      <c r="H94">
        <v>4</v>
      </c>
      <c r="I94">
        <v>100</v>
      </c>
      <c r="J94" s="4">
        <v>30</v>
      </c>
      <c r="K94">
        <v>22</v>
      </c>
      <c r="L94">
        <v>22</v>
      </c>
      <c r="M94">
        <v>20</v>
      </c>
      <c r="N94">
        <v>20</v>
      </c>
      <c r="O94" s="4">
        <v>100</v>
      </c>
      <c r="P94" s="4">
        <v>40</v>
      </c>
      <c r="Q94" s="4">
        <v>94.261904761904759</v>
      </c>
    </row>
    <row r="95" spans="1:17">
      <c r="A95">
        <v>91</v>
      </c>
      <c r="B95" t="s">
        <v>267</v>
      </c>
      <c r="C95" t="s">
        <v>207</v>
      </c>
      <c r="D95">
        <v>8</v>
      </c>
      <c r="E95">
        <v>32</v>
      </c>
      <c r="F95" s="4">
        <v>91.503267973856211</v>
      </c>
      <c r="G95" s="4">
        <v>27.450980392156861</v>
      </c>
      <c r="H95">
        <v>2</v>
      </c>
      <c r="I95">
        <v>60</v>
      </c>
      <c r="J95" s="4">
        <v>18</v>
      </c>
      <c r="K95">
        <v>139</v>
      </c>
      <c r="L95">
        <v>142</v>
      </c>
      <c r="M95">
        <v>98</v>
      </c>
      <c r="N95">
        <v>98</v>
      </c>
      <c r="O95" s="4">
        <v>98.943661971830991</v>
      </c>
      <c r="P95" s="4">
        <v>39.577464788732399</v>
      </c>
      <c r="Q95" s="4">
        <v>85.028445180889264</v>
      </c>
    </row>
    <row r="96" spans="1:17">
      <c r="A96">
        <v>92</v>
      </c>
      <c r="B96" t="s">
        <v>268</v>
      </c>
      <c r="C96" t="s">
        <v>208</v>
      </c>
      <c r="D96">
        <v>9</v>
      </c>
      <c r="E96">
        <v>35.5</v>
      </c>
      <c r="F96" s="4">
        <v>97.972972972972968</v>
      </c>
      <c r="G96" s="4">
        <v>29.391891891891888</v>
      </c>
      <c r="H96">
        <v>2</v>
      </c>
      <c r="I96">
        <v>60</v>
      </c>
      <c r="J96" s="4">
        <v>18</v>
      </c>
      <c r="K96">
        <v>213</v>
      </c>
      <c r="L96">
        <v>213</v>
      </c>
      <c r="M96">
        <v>54</v>
      </c>
      <c r="N96">
        <v>54</v>
      </c>
      <c r="O96" s="4">
        <v>100</v>
      </c>
      <c r="P96" s="4">
        <v>40</v>
      </c>
      <c r="Q96" s="4">
        <v>87.391891891891888</v>
      </c>
    </row>
    <row r="97" spans="1:17">
      <c r="A97">
        <v>93</v>
      </c>
      <c r="B97" t="s">
        <v>268</v>
      </c>
      <c r="C97" t="s">
        <v>209</v>
      </c>
      <c r="D97">
        <v>9</v>
      </c>
      <c r="E97">
        <v>22.5</v>
      </c>
      <c r="F97" s="4">
        <v>80.405405405405403</v>
      </c>
      <c r="G97" s="4">
        <v>24.121621621621621</v>
      </c>
      <c r="H97">
        <v>4</v>
      </c>
      <c r="I97">
        <v>100</v>
      </c>
      <c r="J97" s="4">
        <v>30</v>
      </c>
      <c r="K97">
        <v>156</v>
      </c>
      <c r="L97">
        <v>160</v>
      </c>
      <c r="M97">
        <v>146</v>
      </c>
      <c r="N97">
        <v>146</v>
      </c>
      <c r="O97" s="4">
        <v>98.75</v>
      </c>
      <c r="P97" s="4">
        <v>39.5</v>
      </c>
      <c r="Q97" s="4">
        <v>93.621621621621614</v>
      </c>
    </row>
    <row r="98" spans="1:17">
      <c r="A98">
        <v>94</v>
      </c>
      <c r="B98" t="s">
        <v>269</v>
      </c>
      <c r="C98" t="s">
        <v>210</v>
      </c>
      <c r="D98">
        <v>8</v>
      </c>
      <c r="E98">
        <v>36</v>
      </c>
      <c r="F98" s="4">
        <v>93.093093093093088</v>
      </c>
      <c r="G98" s="4">
        <v>27.927927927927925</v>
      </c>
      <c r="H98">
        <v>3</v>
      </c>
      <c r="I98">
        <v>90</v>
      </c>
      <c r="J98" s="4">
        <v>27</v>
      </c>
      <c r="K98">
        <v>116</v>
      </c>
      <c r="L98">
        <v>116</v>
      </c>
      <c r="M98">
        <v>96</v>
      </c>
      <c r="N98">
        <v>96</v>
      </c>
      <c r="O98" s="4">
        <v>100</v>
      </c>
      <c r="P98" s="4">
        <v>40</v>
      </c>
      <c r="Q98" s="4">
        <v>94.927927927927925</v>
      </c>
    </row>
    <row r="99" spans="1:17">
      <c r="A99">
        <v>95</v>
      </c>
      <c r="B99" t="s">
        <v>269</v>
      </c>
      <c r="C99" t="s">
        <v>211</v>
      </c>
      <c r="D99">
        <v>8</v>
      </c>
      <c r="E99">
        <v>31.5</v>
      </c>
      <c r="F99" s="4">
        <v>88.194444444444443</v>
      </c>
      <c r="G99" s="4">
        <v>26.458333333333332</v>
      </c>
      <c r="H99">
        <v>4</v>
      </c>
      <c r="I99">
        <v>100</v>
      </c>
      <c r="J99" s="4">
        <v>30</v>
      </c>
      <c r="K99">
        <v>170</v>
      </c>
      <c r="L99">
        <v>172</v>
      </c>
      <c r="M99">
        <v>91</v>
      </c>
      <c r="N99">
        <v>91</v>
      </c>
      <c r="O99" s="4">
        <v>99.418604651162795</v>
      </c>
      <c r="P99" s="4">
        <v>39.767441860465119</v>
      </c>
      <c r="Q99" s="4">
        <v>96.225775193798455</v>
      </c>
    </row>
    <row r="100" spans="1:17">
      <c r="A100">
        <v>96</v>
      </c>
      <c r="B100" t="s">
        <v>270</v>
      </c>
      <c r="C100" t="s">
        <v>212</v>
      </c>
      <c r="D100">
        <v>9</v>
      </c>
      <c r="E100">
        <v>29.5</v>
      </c>
      <c r="F100" s="4">
        <v>90.972222222222214</v>
      </c>
      <c r="G100" s="4">
        <v>27.291666666666664</v>
      </c>
      <c r="H100">
        <v>4</v>
      </c>
      <c r="I100">
        <v>100</v>
      </c>
      <c r="J100" s="4">
        <v>30</v>
      </c>
      <c r="K100">
        <v>204</v>
      </c>
      <c r="L100">
        <v>206</v>
      </c>
      <c r="M100">
        <v>174</v>
      </c>
      <c r="N100">
        <v>175</v>
      </c>
      <c r="O100" s="4">
        <v>99.228848821081826</v>
      </c>
      <c r="P100" s="4">
        <v>39.691539528432735</v>
      </c>
      <c r="Q100" s="4">
        <v>96.983206195099399</v>
      </c>
    </row>
  </sheetData>
  <mergeCells count="1"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K98"/>
  <sheetViews>
    <sheetView topLeftCell="B1" workbookViewId="0">
      <selection activeCell="J2" sqref="J2"/>
    </sheetView>
  </sheetViews>
  <sheetFormatPr defaultRowHeight="15"/>
  <cols>
    <col min="3" max="3" width="101.85546875" bestFit="1" customWidth="1"/>
  </cols>
  <sheetData>
    <row r="1" spans="1:11" ht="30" customHeight="1">
      <c r="B1" s="26"/>
      <c r="C1" s="26"/>
      <c r="D1" s="27" t="s">
        <v>31</v>
      </c>
      <c r="E1" s="27"/>
      <c r="F1" s="27"/>
      <c r="G1" s="27"/>
      <c r="H1" s="27"/>
      <c r="I1" s="27"/>
      <c r="J1" s="27"/>
      <c r="K1" s="27"/>
    </row>
    <row r="2" spans="1:11" ht="133.5" customHeight="1">
      <c r="B2" s="26"/>
      <c r="C2" s="26"/>
      <c r="D2" s="9" t="s">
        <v>33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1" t="s">
        <v>32</v>
      </c>
    </row>
    <row r="3" spans="1:11">
      <c r="A3">
        <v>1</v>
      </c>
      <c r="B3" t="s">
        <v>213</v>
      </c>
      <c r="C3" t="s">
        <v>115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f>SUM(D3:J3)</f>
        <v>7</v>
      </c>
    </row>
    <row r="4" spans="1:11">
      <c r="A4">
        <v>2</v>
      </c>
      <c r="B4" t="s">
        <v>214</v>
      </c>
      <c r="C4" t="s">
        <v>116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f t="shared" ref="K4:K67" si="0">SUM(D4:J4)</f>
        <v>7</v>
      </c>
    </row>
    <row r="5" spans="1:11">
      <c r="A5">
        <v>3</v>
      </c>
      <c r="B5" t="s">
        <v>215</v>
      </c>
      <c r="C5" t="s">
        <v>117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f t="shared" si="0"/>
        <v>7</v>
      </c>
    </row>
    <row r="6" spans="1:11">
      <c r="A6">
        <v>4</v>
      </c>
      <c r="B6" t="s">
        <v>216</v>
      </c>
      <c r="C6" t="s">
        <v>118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f t="shared" si="0"/>
        <v>7</v>
      </c>
    </row>
    <row r="7" spans="1:11">
      <c r="A7">
        <v>5</v>
      </c>
      <c r="B7" t="s">
        <v>216</v>
      </c>
      <c r="C7" t="s">
        <v>119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f t="shared" si="0"/>
        <v>7</v>
      </c>
    </row>
    <row r="8" spans="1:11">
      <c r="A8">
        <v>6</v>
      </c>
      <c r="B8" t="s">
        <v>216</v>
      </c>
      <c r="C8" t="s">
        <v>120</v>
      </c>
      <c r="D8">
        <v>1</v>
      </c>
      <c r="E8">
        <v>1</v>
      </c>
      <c r="G8">
        <v>1</v>
      </c>
      <c r="H8">
        <v>1</v>
      </c>
      <c r="I8">
        <v>1</v>
      </c>
      <c r="J8">
        <v>1</v>
      </c>
      <c r="K8">
        <f t="shared" si="0"/>
        <v>6</v>
      </c>
    </row>
    <row r="9" spans="1:11">
      <c r="A9">
        <v>7</v>
      </c>
      <c r="B9" t="s">
        <v>216</v>
      </c>
      <c r="C9" t="s">
        <v>271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f t="shared" si="0"/>
        <v>7</v>
      </c>
    </row>
    <row r="10" spans="1:11">
      <c r="A10">
        <v>8</v>
      </c>
      <c r="B10" t="s">
        <v>216</v>
      </c>
      <c r="C10" t="s">
        <v>272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f t="shared" si="0"/>
        <v>7</v>
      </c>
    </row>
    <row r="11" spans="1:11">
      <c r="A11">
        <v>9</v>
      </c>
      <c r="B11" t="s">
        <v>216</v>
      </c>
      <c r="C11" t="s">
        <v>273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f t="shared" si="0"/>
        <v>7</v>
      </c>
    </row>
    <row r="12" spans="1:11">
      <c r="A12">
        <v>10</v>
      </c>
      <c r="B12" t="s">
        <v>216</v>
      </c>
      <c r="C12" t="s">
        <v>124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f t="shared" si="0"/>
        <v>7</v>
      </c>
    </row>
    <row r="13" spans="1:11">
      <c r="A13">
        <v>11</v>
      </c>
      <c r="B13" t="s">
        <v>216</v>
      </c>
      <c r="C13" t="s">
        <v>274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f t="shared" si="0"/>
        <v>7</v>
      </c>
    </row>
    <row r="14" spans="1:11">
      <c r="A14">
        <v>12</v>
      </c>
      <c r="B14" t="s">
        <v>216</v>
      </c>
      <c r="C14" t="s">
        <v>275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f t="shared" si="0"/>
        <v>7</v>
      </c>
    </row>
    <row r="15" spans="1:11">
      <c r="A15">
        <v>13</v>
      </c>
      <c r="B15" t="s">
        <v>216</v>
      </c>
      <c r="C15" t="s">
        <v>276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f t="shared" si="0"/>
        <v>7</v>
      </c>
    </row>
    <row r="16" spans="1:11">
      <c r="A16">
        <v>14</v>
      </c>
      <c r="B16" t="s">
        <v>216</v>
      </c>
      <c r="C16" t="s">
        <v>128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f t="shared" si="0"/>
        <v>7</v>
      </c>
    </row>
    <row r="17" spans="1:11">
      <c r="A17">
        <v>15</v>
      </c>
      <c r="B17" t="s">
        <v>216</v>
      </c>
      <c r="C17" t="s">
        <v>277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f t="shared" si="0"/>
        <v>7</v>
      </c>
    </row>
    <row r="18" spans="1:11">
      <c r="A18">
        <v>16</v>
      </c>
      <c r="B18" t="s">
        <v>216</v>
      </c>
      <c r="C18" t="s">
        <v>130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f t="shared" si="0"/>
        <v>7</v>
      </c>
    </row>
    <row r="19" spans="1:11">
      <c r="A19">
        <v>17</v>
      </c>
      <c r="B19" t="s">
        <v>216</v>
      </c>
      <c r="C19" t="s">
        <v>278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f t="shared" si="0"/>
        <v>7</v>
      </c>
    </row>
    <row r="20" spans="1:11">
      <c r="A20">
        <v>18</v>
      </c>
      <c r="B20" t="s">
        <v>216</v>
      </c>
      <c r="C20" t="s">
        <v>279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f t="shared" si="0"/>
        <v>7</v>
      </c>
    </row>
    <row r="21" spans="1:11">
      <c r="A21">
        <v>19</v>
      </c>
      <c r="B21" t="s">
        <v>216</v>
      </c>
      <c r="C21" t="s">
        <v>280</v>
      </c>
      <c r="D21">
        <v>0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f t="shared" si="0"/>
        <v>6</v>
      </c>
    </row>
    <row r="22" spans="1:11">
      <c r="A22">
        <v>20</v>
      </c>
      <c r="B22" t="s">
        <v>216</v>
      </c>
      <c r="C22" t="s">
        <v>281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f t="shared" si="0"/>
        <v>7</v>
      </c>
    </row>
    <row r="23" spans="1:11">
      <c r="A23">
        <v>21</v>
      </c>
      <c r="B23" t="s">
        <v>216</v>
      </c>
      <c r="C23" t="s">
        <v>282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f t="shared" si="0"/>
        <v>7</v>
      </c>
    </row>
    <row r="24" spans="1:11">
      <c r="A24">
        <v>22</v>
      </c>
      <c r="B24" t="s">
        <v>216</v>
      </c>
      <c r="C24" t="s">
        <v>283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f t="shared" si="0"/>
        <v>7</v>
      </c>
    </row>
    <row r="25" spans="1:11">
      <c r="A25">
        <v>23</v>
      </c>
      <c r="B25" t="s">
        <v>216</v>
      </c>
      <c r="C25" t="s">
        <v>284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f t="shared" si="0"/>
        <v>7</v>
      </c>
    </row>
    <row r="26" spans="1:11">
      <c r="A26">
        <v>24</v>
      </c>
      <c r="B26" t="s">
        <v>216</v>
      </c>
      <c r="C26" t="s">
        <v>285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f t="shared" si="0"/>
        <v>7</v>
      </c>
    </row>
    <row r="27" spans="1:11">
      <c r="A27">
        <v>25</v>
      </c>
      <c r="B27" t="s">
        <v>216</v>
      </c>
      <c r="C27" t="s">
        <v>139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f t="shared" si="0"/>
        <v>7</v>
      </c>
    </row>
    <row r="28" spans="1:11">
      <c r="A28">
        <v>26</v>
      </c>
      <c r="B28" t="s">
        <v>216</v>
      </c>
      <c r="C28" t="s">
        <v>286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f t="shared" si="0"/>
        <v>7</v>
      </c>
    </row>
    <row r="29" spans="1:11">
      <c r="A29">
        <v>27</v>
      </c>
      <c r="B29" t="s">
        <v>216</v>
      </c>
      <c r="C29" t="s">
        <v>141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f t="shared" si="0"/>
        <v>7</v>
      </c>
    </row>
    <row r="30" spans="1:11">
      <c r="A30">
        <v>28</v>
      </c>
      <c r="B30" t="s">
        <v>217</v>
      </c>
      <c r="C30" t="s">
        <v>287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f t="shared" si="0"/>
        <v>7</v>
      </c>
    </row>
    <row r="31" spans="1:11">
      <c r="A31">
        <v>29</v>
      </c>
      <c r="B31" t="s">
        <v>217</v>
      </c>
      <c r="C31" t="s">
        <v>143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f t="shared" si="0"/>
        <v>7</v>
      </c>
    </row>
    <row r="32" spans="1:11">
      <c r="A32">
        <v>30</v>
      </c>
      <c r="B32" t="s">
        <v>218</v>
      </c>
      <c r="C32" t="s">
        <v>288</v>
      </c>
      <c r="D32">
        <v>1</v>
      </c>
      <c r="E32">
        <v>1</v>
      </c>
      <c r="F32">
        <v>1</v>
      </c>
      <c r="G32">
        <v>1</v>
      </c>
      <c r="H32">
        <v>1</v>
      </c>
      <c r="I32">
        <v>0</v>
      </c>
      <c r="J32">
        <v>1</v>
      </c>
      <c r="K32">
        <f t="shared" si="0"/>
        <v>6</v>
      </c>
    </row>
    <row r="33" spans="1:11">
      <c r="A33">
        <v>31</v>
      </c>
      <c r="B33" t="s">
        <v>218</v>
      </c>
      <c r="C33" t="s">
        <v>289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f t="shared" si="0"/>
        <v>7</v>
      </c>
    </row>
    <row r="34" spans="1:11">
      <c r="A34">
        <v>32</v>
      </c>
      <c r="B34" t="s">
        <v>219</v>
      </c>
      <c r="C34" t="s">
        <v>290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f t="shared" si="0"/>
        <v>7</v>
      </c>
    </row>
    <row r="35" spans="1:11">
      <c r="A35">
        <v>33</v>
      </c>
      <c r="B35" t="s">
        <v>220</v>
      </c>
      <c r="C35" t="s">
        <v>291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f t="shared" si="0"/>
        <v>7</v>
      </c>
    </row>
    <row r="36" spans="1:11">
      <c r="A36">
        <v>34</v>
      </c>
      <c r="B36" t="s">
        <v>221</v>
      </c>
      <c r="C36" t="s">
        <v>292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f t="shared" si="0"/>
        <v>7</v>
      </c>
    </row>
    <row r="37" spans="1:11">
      <c r="A37">
        <v>35</v>
      </c>
      <c r="B37" t="s">
        <v>222</v>
      </c>
      <c r="C37" t="s">
        <v>149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f t="shared" si="0"/>
        <v>7</v>
      </c>
    </row>
    <row r="38" spans="1:11">
      <c r="A38">
        <v>36</v>
      </c>
      <c r="B38" t="s">
        <v>223</v>
      </c>
      <c r="C38" t="s">
        <v>293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f t="shared" si="0"/>
        <v>7</v>
      </c>
    </row>
    <row r="39" spans="1:11">
      <c r="A39">
        <v>37</v>
      </c>
      <c r="B39" t="s">
        <v>224</v>
      </c>
      <c r="C39" t="s">
        <v>151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f t="shared" si="0"/>
        <v>7</v>
      </c>
    </row>
    <row r="40" spans="1:11">
      <c r="A40">
        <v>38</v>
      </c>
      <c r="B40" t="s">
        <v>225</v>
      </c>
      <c r="C40" t="s">
        <v>152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f t="shared" si="0"/>
        <v>7</v>
      </c>
    </row>
    <row r="41" spans="1:11">
      <c r="A41">
        <v>39</v>
      </c>
      <c r="B41" t="s">
        <v>226</v>
      </c>
      <c r="C41" t="s">
        <v>153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f t="shared" si="0"/>
        <v>7</v>
      </c>
    </row>
    <row r="42" spans="1:11">
      <c r="A42">
        <v>40</v>
      </c>
      <c r="B42" t="s">
        <v>227</v>
      </c>
      <c r="C42" t="s">
        <v>294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f t="shared" si="0"/>
        <v>7</v>
      </c>
    </row>
    <row r="43" spans="1:11">
      <c r="A43">
        <v>41</v>
      </c>
      <c r="B43" t="s">
        <v>155</v>
      </c>
      <c r="C43" t="s">
        <v>295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f t="shared" si="0"/>
        <v>7</v>
      </c>
    </row>
    <row r="44" spans="1:11">
      <c r="A44">
        <v>42</v>
      </c>
      <c r="B44" t="s">
        <v>157</v>
      </c>
      <c r="C44" t="s">
        <v>296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f t="shared" si="0"/>
        <v>7</v>
      </c>
    </row>
    <row r="45" spans="1:11">
      <c r="A45">
        <v>43</v>
      </c>
      <c r="B45" t="s">
        <v>228</v>
      </c>
      <c r="C45" t="s">
        <v>297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f t="shared" si="0"/>
        <v>7</v>
      </c>
    </row>
    <row r="46" spans="1:11">
      <c r="A46">
        <v>44</v>
      </c>
      <c r="B46" t="s">
        <v>229</v>
      </c>
      <c r="C46" t="s">
        <v>160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f t="shared" si="0"/>
        <v>7</v>
      </c>
    </row>
    <row r="47" spans="1:11">
      <c r="A47">
        <v>45</v>
      </c>
      <c r="B47" t="s">
        <v>230</v>
      </c>
      <c r="C47" t="s">
        <v>161</v>
      </c>
      <c r="D47">
        <v>1</v>
      </c>
      <c r="E47">
        <v>1</v>
      </c>
      <c r="F47">
        <v>1</v>
      </c>
      <c r="G47">
        <v>1</v>
      </c>
      <c r="H47">
        <v>1</v>
      </c>
      <c r="I47">
        <v>0</v>
      </c>
      <c r="J47">
        <v>1</v>
      </c>
      <c r="K47">
        <f t="shared" si="0"/>
        <v>6</v>
      </c>
    </row>
    <row r="48" spans="1:11">
      <c r="A48">
        <v>46</v>
      </c>
      <c r="B48" t="s">
        <v>231</v>
      </c>
      <c r="C48" t="s">
        <v>298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f t="shared" si="0"/>
        <v>7</v>
      </c>
    </row>
    <row r="49" spans="1:11">
      <c r="A49">
        <v>47</v>
      </c>
      <c r="B49" t="s">
        <v>232</v>
      </c>
      <c r="C49" t="s">
        <v>163</v>
      </c>
      <c r="D49">
        <v>1</v>
      </c>
      <c r="E49">
        <v>1</v>
      </c>
      <c r="F49">
        <v>1</v>
      </c>
      <c r="G49">
        <v>1</v>
      </c>
      <c r="H49">
        <v>1</v>
      </c>
      <c r="I49">
        <v>0</v>
      </c>
      <c r="J49">
        <v>1</v>
      </c>
      <c r="K49">
        <f t="shared" si="0"/>
        <v>6</v>
      </c>
    </row>
    <row r="50" spans="1:11">
      <c r="A50">
        <v>48</v>
      </c>
      <c r="B50" t="s">
        <v>233</v>
      </c>
      <c r="C50" t="s">
        <v>299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f t="shared" si="0"/>
        <v>7</v>
      </c>
    </row>
    <row r="51" spans="1:11">
      <c r="A51">
        <v>49</v>
      </c>
      <c r="B51" t="s">
        <v>234</v>
      </c>
      <c r="C51" t="s">
        <v>300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f t="shared" si="0"/>
        <v>7</v>
      </c>
    </row>
    <row r="52" spans="1:11">
      <c r="A52">
        <v>50</v>
      </c>
      <c r="B52" t="s">
        <v>235</v>
      </c>
      <c r="C52" t="s">
        <v>301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f t="shared" si="0"/>
        <v>7</v>
      </c>
    </row>
    <row r="53" spans="1:11">
      <c r="A53">
        <v>51</v>
      </c>
      <c r="B53" t="s">
        <v>236</v>
      </c>
      <c r="C53" t="s">
        <v>167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f t="shared" si="0"/>
        <v>7</v>
      </c>
    </row>
    <row r="54" spans="1:11">
      <c r="A54">
        <v>52</v>
      </c>
      <c r="B54" t="s">
        <v>237</v>
      </c>
      <c r="C54" t="s">
        <v>168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f t="shared" si="0"/>
        <v>7</v>
      </c>
    </row>
    <row r="55" spans="1:11">
      <c r="A55">
        <v>53</v>
      </c>
      <c r="B55" t="s">
        <v>238</v>
      </c>
      <c r="C55" t="s">
        <v>169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f t="shared" si="0"/>
        <v>7</v>
      </c>
    </row>
    <row r="56" spans="1:11">
      <c r="A56">
        <v>54</v>
      </c>
      <c r="B56" t="s">
        <v>239</v>
      </c>
      <c r="C56" t="s">
        <v>302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f t="shared" si="0"/>
        <v>7</v>
      </c>
    </row>
    <row r="57" spans="1:11">
      <c r="A57">
        <v>55</v>
      </c>
      <c r="B57" t="s">
        <v>239</v>
      </c>
      <c r="C57" t="s">
        <v>303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f t="shared" si="0"/>
        <v>7</v>
      </c>
    </row>
    <row r="58" spans="1:11">
      <c r="A58">
        <v>56</v>
      </c>
      <c r="B58" t="s">
        <v>240</v>
      </c>
      <c r="C58" t="s">
        <v>172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f t="shared" si="0"/>
        <v>7</v>
      </c>
    </row>
    <row r="59" spans="1:11">
      <c r="A59">
        <v>57</v>
      </c>
      <c r="B59" t="s">
        <v>240</v>
      </c>
      <c r="C59" t="s">
        <v>173</v>
      </c>
      <c r="D59">
        <v>0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f t="shared" si="0"/>
        <v>6</v>
      </c>
    </row>
    <row r="60" spans="1:11">
      <c r="A60">
        <v>58</v>
      </c>
      <c r="B60" t="s">
        <v>241</v>
      </c>
      <c r="C60" t="s">
        <v>174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f t="shared" si="0"/>
        <v>7</v>
      </c>
    </row>
    <row r="61" spans="1:11">
      <c r="A61">
        <v>59</v>
      </c>
      <c r="B61" t="s">
        <v>242</v>
      </c>
      <c r="C61" t="s">
        <v>175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f t="shared" si="0"/>
        <v>7</v>
      </c>
    </row>
    <row r="62" spans="1:11">
      <c r="A62">
        <v>60</v>
      </c>
      <c r="B62" t="s">
        <v>243</v>
      </c>
      <c r="C62" t="s">
        <v>304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f t="shared" si="0"/>
        <v>7</v>
      </c>
    </row>
    <row r="63" spans="1:11">
      <c r="A63">
        <v>61</v>
      </c>
      <c r="B63" t="s">
        <v>244</v>
      </c>
      <c r="C63" t="s">
        <v>177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f t="shared" si="0"/>
        <v>7</v>
      </c>
    </row>
    <row r="64" spans="1:11">
      <c r="A64">
        <v>62</v>
      </c>
      <c r="B64" t="s">
        <v>245</v>
      </c>
      <c r="C64" t="s">
        <v>305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f t="shared" si="0"/>
        <v>7</v>
      </c>
    </row>
    <row r="65" spans="1:11">
      <c r="A65">
        <v>63</v>
      </c>
      <c r="B65" t="s">
        <v>245</v>
      </c>
      <c r="C65" t="s">
        <v>306</v>
      </c>
      <c r="D65">
        <v>1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f t="shared" si="0"/>
        <v>7</v>
      </c>
    </row>
    <row r="66" spans="1:11">
      <c r="A66">
        <v>64</v>
      </c>
      <c r="B66" t="s">
        <v>246</v>
      </c>
      <c r="C66" t="s">
        <v>180</v>
      </c>
      <c r="D66">
        <v>1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f t="shared" si="0"/>
        <v>7</v>
      </c>
    </row>
    <row r="67" spans="1:11">
      <c r="A67">
        <v>65</v>
      </c>
      <c r="B67" t="s">
        <v>247</v>
      </c>
      <c r="C67" t="s">
        <v>181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f t="shared" si="0"/>
        <v>7</v>
      </c>
    </row>
    <row r="68" spans="1:11">
      <c r="A68">
        <v>66</v>
      </c>
      <c r="B68" t="s">
        <v>248</v>
      </c>
      <c r="C68" t="s">
        <v>307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f t="shared" ref="K68:K98" si="1">SUM(D68:J68)</f>
        <v>7</v>
      </c>
    </row>
    <row r="69" spans="1:11">
      <c r="A69">
        <v>67</v>
      </c>
      <c r="B69" t="s">
        <v>249</v>
      </c>
      <c r="C69" t="s">
        <v>308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f t="shared" si="1"/>
        <v>7</v>
      </c>
    </row>
    <row r="70" spans="1:11">
      <c r="A70">
        <v>68</v>
      </c>
      <c r="B70" t="s">
        <v>250</v>
      </c>
      <c r="C70" t="s">
        <v>309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f t="shared" si="1"/>
        <v>7</v>
      </c>
    </row>
    <row r="71" spans="1:11">
      <c r="A71">
        <v>69</v>
      </c>
      <c r="B71" t="s">
        <v>250</v>
      </c>
      <c r="C71" t="s">
        <v>185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f t="shared" si="1"/>
        <v>7</v>
      </c>
    </row>
    <row r="72" spans="1:11">
      <c r="A72">
        <v>70</v>
      </c>
      <c r="B72" t="s">
        <v>250</v>
      </c>
      <c r="C72" t="s">
        <v>310</v>
      </c>
      <c r="D72">
        <v>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f t="shared" si="1"/>
        <v>7</v>
      </c>
    </row>
    <row r="73" spans="1:11">
      <c r="A73">
        <v>71</v>
      </c>
      <c r="B73" t="s">
        <v>250</v>
      </c>
      <c r="C73" t="s">
        <v>311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f t="shared" si="1"/>
        <v>7</v>
      </c>
    </row>
    <row r="74" spans="1:11">
      <c r="A74">
        <v>72</v>
      </c>
      <c r="B74" t="s">
        <v>251</v>
      </c>
      <c r="C74" t="s">
        <v>312</v>
      </c>
      <c r="D74">
        <v>1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f t="shared" si="1"/>
        <v>7</v>
      </c>
    </row>
    <row r="75" spans="1:11">
      <c r="A75">
        <v>73</v>
      </c>
      <c r="B75" t="s">
        <v>251</v>
      </c>
      <c r="C75" t="s">
        <v>313</v>
      </c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f t="shared" si="1"/>
        <v>7</v>
      </c>
    </row>
    <row r="76" spans="1:11">
      <c r="A76">
        <v>74</v>
      </c>
      <c r="B76" t="s">
        <v>252</v>
      </c>
      <c r="C76" t="s">
        <v>314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f t="shared" si="1"/>
        <v>7</v>
      </c>
    </row>
    <row r="77" spans="1:11">
      <c r="A77">
        <v>75</v>
      </c>
      <c r="B77" t="s">
        <v>253</v>
      </c>
      <c r="C77" t="s">
        <v>315</v>
      </c>
      <c r="D77">
        <v>1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f t="shared" si="1"/>
        <v>7</v>
      </c>
    </row>
    <row r="78" spans="1:11">
      <c r="A78">
        <v>76</v>
      </c>
      <c r="B78" t="s">
        <v>254</v>
      </c>
      <c r="C78" t="s">
        <v>316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f t="shared" si="1"/>
        <v>7</v>
      </c>
    </row>
    <row r="79" spans="1:11">
      <c r="A79">
        <v>77</v>
      </c>
      <c r="B79" t="s">
        <v>255</v>
      </c>
      <c r="C79" t="s">
        <v>317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f t="shared" si="1"/>
        <v>7</v>
      </c>
    </row>
    <row r="80" spans="1:11">
      <c r="A80">
        <v>78</v>
      </c>
      <c r="B80" t="s">
        <v>256</v>
      </c>
      <c r="C80" t="s">
        <v>194</v>
      </c>
      <c r="D80">
        <v>1</v>
      </c>
      <c r="E80">
        <v>1</v>
      </c>
      <c r="F80">
        <v>1</v>
      </c>
      <c r="G80">
        <v>1</v>
      </c>
      <c r="H80">
        <v>1</v>
      </c>
      <c r="I80">
        <v>0</v>
      </c>
      <c r="J80">
        <v>1</v>
      </c>
      <c r="K80">
        <f t="shared" si="1"/>
        <v>6</v>
      </c>
    </row>
    <row r="81" spans="1:11">
      <c r="A81">
        <v>79</v>
      </c>
      <c r="B81" t="s">
        <v>257</v>
      </c>
      <c r="C81" t="s">
        <v>318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f t="shared" si="1"/>
        <v>7</v>
      </c>
    </row>
    <row r="82" spans="1:11">
      <c r="A82">
        <v>80</v>
      </c>
      <c r="B82" t="s">
        <v>258</v>
      </c>
      <c r="C82" t="s">
        <v>319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f t="shared" si="1"/>
        <v>7</v>
      </c>
    </row>
    <row r="83" spans="1:11">
      <c r="A83">
        <v>81</v>
      </c>
      <c r="B83" t="s">
        <v>258</v>
      </c>
      <c r="C83" t="s">
        <v>197</v>
      </c>
      <c r="D83">
        <v>1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f t="shared" si="1"/>
        <v>7</v>
      </c>
    </row>
    <row r="84" spans="1:11">
      <c r="A84">
        <v>82</v>
      </c>
      <c r="B84" t="s">
        <v>259</v>
      </c>
      <c r="C84" t="s">
        <v>198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f t="shared" si="1"/>
        <v>7</v>
      </c>
    </row>
    <row r="85" spans="1:11">
      <c r="A85">
        <v>83</v>
      </c>
      <c r="B85" t="s">
        <v>260</v>
      </c>
      <c r="C85" t="s">
        <v>199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f t="shared" si="1"/>
        <v>7</v>
      </c>
    </row>
    <row r="86" spans="1:11">
      <c r="A86">
        <v>84</v>
      </c>
      <c r="B86" t="s">
        <v>260</v>
      </c>
      <c r="C86" t="s">
        <v>200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f t="shared" si="1"/>
        <v>7</v>
      </c>
    </row>
    <row r="87" spans="1:11">
      <c r="A87">
        <v>85</v>
      </c>
      <c r="B87" t="s">
        <v>261</v>
      </c>
      <c r="C87" t="s">
        <v>201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f t="shared" si="1"/>
        <v>7</v>
      </c>
    </row>
    <row r="88" spans="1:11">
      <c r="A88">
        <v>86</v>
      </c>
      <c r="B88" t="s">
        <v>262</v>
      </c>
      <c r="C88" t="s">
        <v>320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f t="shared" si="1"/>
        <v>7</v>
      </c>
    </row>
    <row r="89" spans="1:11">
      <c r="A89">
        <v>87</v>
      </c>
      <c r="B89" t="s">
        <v>263</v>
      </c>
      <c r="C89" t="s">
        <v>321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f t="shared" si="1"/>
        <v>7</v>
      </c>
    </row>
    <row r="90" spans="1:11">
      <c r="A90">
        <v>88</v>
      </c>
      <c r="B90" t="s">
        <v>264</v>
      </c>
      <c r="C90" t="s">
        <v>322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f t="shared" si="1"/>
        <v>7</v>
      </c>
    </row>
    <row r="91" spans="1:11">
      <c r="A91">
        <v>89</v>
      </c>
      <c r="B91" t="s">
        <v>265</v>
      </c>
      <c r="C91" t="s">
        <v>205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f t="shared" si="1"/>
        <v>7</v>
      </c>
    </row>
    <row r="92" spans="1:11">
      <c r="A92">
        <v>90</v>
      </c>
      <c r="B92" t="s">
        <v>266</v>
      </c>
      <c r="C92" t="s">
        <v>323</v>
      </c>
      <c r="D92" s="16">
        <v>0</v>
      </c>
      <c r="E92" s="16">
        <v>1</v>
      </c>
      <c r="F92" s="16">
        <v>1</v>
      </c>
      <c r="G92" s="16">
        <v>1</v>
      </c>
      <c r="H92" s="16">
        <v>1</v>
      </c>
      <c r="I92" s="16">
        <v>1</v>
      </c>
      <c r="J92" s="16">
        <v>1</v>
      </c>
      <c r="K92" s="16">
        <f t="shared" si="1"/>
        <v>6</v>
      </c>
    </row>
    <row r="93" spans="1:11">
      <c r="A93">
        <v>91</v>
      </c>
      <c r="B93" t="s">
        <v>267</v>
      </c>
      <c r="C93" t="s">
        <v>207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f t="shared" si="1"/>
        <v>7</v>
      </c>
    </row>
    <row r="94" spans="1:11">
      <c r="A94">
        <v>92</v>
      </c>
      <c r="B94" t="s">
        <v>268</v>
      </c>
      <c r="C94" t="s">
        <v>324</v>
      </c>
      <c r="D94">
        <v>1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f t="shared" si="1"/>
        <v>7</v>
      </c>
    </row>
    <row r="95" spans="1:11">
      <c r="A95">
        <v>93</v>
      </c>
      <c r="B95" t="s">
        <v>268</v>
      </c>
      <c r="C95" t="s">
        <v>325</v>
      </c>
      <c r="D95">
        <v>1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f t="shared" si="1"/>
        <v>7</v>
      </c>
    </row>
    <row r="96" spans="1:11">
      <c r="A96">
        <v>94</v>
      </c>
      <c r="B96" t="s">
        <v>269</v>
      </c>
      <c r="C96" t="s">
        <v>326</v>
      </c>
      <c r="D96">
        <v>1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f t="shared" si="1"/>
        <v>7</v>
      </c>
    </row>
    <row r="97" spans="1:11">
      <c r="A97">
        <v>95</v>
      </c>
      <c r="B97" t="s">
        <v>269</v>
      </c>
      <c r="C97" t="s">
        <v>211</v>
      </c>
      <c r="D97">
        <v>1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f t="shared" si="1"/>
        <v>7</v>
      </c>
    </row>
    <row r="98" spans="1:11">
      <c r="A98">
        <v>96</v>
      </c>
      <c r="B98" t="s">
        <v>270</v>
      </c>
      <c r="C98" t="s">
        <v>327</v>
      </c>
      <c r="D98">
        <v>1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f t="shared" si="1"/>
        <v>7</v>
      </c>
    </row>
  </sheetData>
  <mergeCells count="3">
    <mergeCell ref="D1:K1"/>
    <mergeCell ref="C1:C2"/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K5"/>
  <sheetViews>
    <sheetView topLeftCell="C1" workbookViewId="0">
      <selection activeCell="C10" sqref="C10"/>
    </sheetView>
  </sheetViews>
  <sheetFormatPr defaultRowHeight="15"/>
  <cols>
    <col min="1" max="1" width="0.28515625" hidden="1" customWidth="1"/>
    <col min="2" max="2" width="5" hidden="1" customWidth="1"/>
    <col min="3" max="3" width="54.7109375" customWidth="1"/>
  </cols>
  <sheetData>
    <row r="1" spans="2:11">
      <c r="D1" t="s">
        <v>18</v>
      </c>
    </row>
    <row r="2" spans="2:11">
      <c r="D2" t="s">
        <v>19</v>
      </c>
      <c r="G2" t="s">
        <v>25</v>
      </c>
    </row>
    <row r="3" spans="2:11" ht="196.5" customHeight="1">
      <c r="B3" t="s">
        <v>1</v>
      </c>
      <c r="C3" t="s">
        <v>2</v>
      </c>
      <c r="D3" s="9" t="s">
        <v>23</v>
      </c>
      <c r="E3" s="8" t="s">
        <v>24</v>
      </c>
      <c r="F3" s="8" t="s">
        <v>26</v>
      </c>
      <c r="G3" s="9" t="s">
        <v>27</v>
      </c>
      <c r="H3" s="9" t="s">
        <v>28</v>
      </c>
      <c r="I3" s="9" t="s">
        <v>29</v>
      </c>
      <c r="J3" s="9" t="s">
        <v>30</v>
      </c>
      <c r="K3" s="9" t="s">
        <v>22</v>
      </c>
    </row>
    <row r="4" spans="2:11">
      <c r="E4">
        <v>100</v>
      </c>
      <c r="F4">
        <v>50</v>
      </c>
      <c r="I4">
        <v>100</v>
      </c>
      <c r="J4">
        <f>I4*0.5</f>
        <v>50</v>
      </c>
      <c r="K4">
        <f>F4+J4</f>
        <v>100</v>
      </c>
    </row>
    <row r="5" spans="2:11">
      <c r="B5" t="s">
        <v>232</v>
      </c>
      <c r="C5" t="s">
        <v>163</v>
      </c>
      <c r="D5">
        <v>6</v>
      </c>
      <c r="E5">
        <f t="shared" ref="E5" si="0">IF(D5&lt;=4,D5*20,100)</f>
        <v>100</v>
      </c>
      <c r="F5">
        <v>50</v>
      </c>
      <c r="G5">
        <v>76</v>
      </c>
      <c r="H5">
        <v>77</v>
      </c>
      <c r="I5" s="4">
        <f t="shared" ref="I5" si="1">G5/H5*100</f>
        <v>98.701298701298697</v>
      </c>
      <c r="J5" s="4">
        <f t="shared" ref="J5" si="2">I5*0.5</f>
        <v>49.350649350649348</v>
      </c>
      <c r="K5" s="4">
        <f t="shared" ref="K5" si="3">F5+J5</f>
        <v>99.350649350649348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Q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L6" sqref="L6"/>
    </sheetView>
  </sheetViews>
  <sheetFormatPr defaultRowHeight="15"/>
  <cols>
    <col min="1" max="1" width="9.140625" style="16" hidden="1" customWidth="1"/>
    <col min="2" max="2" width="0.7109375" style="16" hidden="1" customWidth="1"/>
    <col min="3" max="3" width="9.140625" style="16" hidden="1" customWidth="1"/>
    <col min="4" max="4" width="65" style="16" customWidth="1"/>
    <col min="5" max="9" width="9.140625" style="16"/>
    <col min="10" max="10" width="1" style="16" customWidth="1"/>
    <col min="11" max="16384" width="9.140625" style="16"/>
  </cols>
  <sheetData>
    <row r="1" spans="2:17" ht="48.75" customHeight="1">
      <c r="E1" s="28" t="s">
        <v>40</v>
      </c>
      <c r="F1" s="28"/>
      <c r="G1" s="28"/>
      <c r="H1" s="28"/>
      <c r="I1" s="28"/>
      <c r="J1" s="19"/>
      <c r="K1" s="16" t="s">
        <v>41</v>
      </c>
    </row>
    <row r="2" spans="2:17" ht="179.25" customHeight="1">
      <c r="E2" s="17" t="s">
        <v>46</v>
      </c>
      <c r="F2" s="17" t="s">
        <v>45</v>
      </c>
      <c r="G2" s="17" t="s">
        <v>44</v>
      </c>
      <c r="H2" s="17" t="s">
        <v>43</v>
      </c>
      <c r="I2" s="17" t="s">
        <v>42</v>
      </c>
      <c r="J2" s="17"/>
      <c r="K2" s="17" t="s">
        <v>47</v>
      </c>
      <c r="L2" s="17" t="s">
        <v>48</v>
      </c>
      <c r="M2" s="17" t="s">
        <v>49</v>
      </c>
      <c r="N2" s="17" t="s">
        <v>50</v>
      </c>
      <c r="O2" s="17" t="s">
        <v>51</v>
      </c>
      <c r="P2" s="17" t="s">
        <v>52</v>
      </c>
      <c r="Q2" s="17"/>
    </row>
    <row r="3" spans="2:17">
      <c r="B3" s="16">
        <v>47</v>
      </c>
      <c r="C3" s="16" t="s">
        <v>232</v>
      </c>
      <c r="D3" s="16" t="s">
        <v>163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</row>
  </sheetData>
  <mergeCells count="1">
    <mergeCell ref="E1:I1"/>
  </mergeCells>
  <conditionalFormatting sqref="T1:T1048576">
    <cfRule type="cellIs" dxfId="7" priority="1" operator="greaterThan">
      <formula>100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P6"/>
  <sheetViews>
    <sheetView topLeftCell="C1" workbookViewId="0">
      <selection activeCell="D7" sqref="D7"/>
    </sheetView>
  </sheetViews>
  <sheetFormatPr defaultRowHeight="15"/>
  <cols>
    <col min="1" max="1" width="0.28515625" hidden="1" customWidth="1"/>
    <col min="2" max="2" width="5" hidden="1" customWidth="1"/>
    <col min="3" max="3" width="65.85546875" customWidth="1"/>
    <col min="4" max="4" width="46.5703125" customWidth="1"/>
  </cols>
  <sheetData>
    <row r="1" spans="2:16">
      <c r="D1" s="26" t="s">
        <v>53</v>
      </c>
      <c r="E1" s="26"/>
      <c r="F1" s="26"/>
      <c r="G1" s="26" t="s">
        <v>54</v>
      </c>
      <c r="H1" s="26"/>
      <c r="I1" s="26"/>
      <c r="J1" s="26" t="s">
        <v>55</v>
      </c>
      <c r="K1" s="26"/>
      <c r="L1" s="26"/>
    </row>
    <row r="2" spans="2:16" ht="241.5">
      <c r="B2" t="s">
        <v>1</v>
      </c>
      <c r="C2" t="s">
        <v>2</v>
      </c>
      <c r="D2" s="9" t="s">
        <v>56</v>
      </c>
      <c r="E2" s="8" t="s">
        <v>57</v>
      </c>
      <c r="F2" s="8" t="s">
        <v>58</v>
      </c>
      <c r="G2" s="9" t="s">
        <v>59</v>
      </c>
      <c r="H2" s="8" t="s">
        <v>60</v>
      </c>
      <c r="I2" s="8" t="s">
        <v>61</v>
      </c>
      <c r="J2" s="9" t="s">
        <v>62</v>
      </c>
      <c r="K2" s="9" t="s">
        <v>63</v>
      </c>
      <c r="L2" s="9" t="s">
        <v>64</v>
      </c>
      <c r="M2" s="9" t="s">
        <v>65</v>
      </c>
      <c r="N2" s="9" t="s">
        <v>22</v>
      </c>
    </row>
    <row r="3" spans="2:16">
      <c r="E3">
        <v>100</v>
      </c>
      <c r="F3">
        <f>E3*0.3</f>
        <v>30</v>
      </c>
      <c r="H3">
        <v>100</v>
      </c>
      <c r="I3">
        <f>H3*0.4</f>
        <v>40</v>
      </c>
      <c r="L3">
        <v>100</v>
      </c>
      <c r="M3">
        <f>L3*0.3</f>
        <v>30</v>
      </c>
      <c r="N3">
        <f>F3+I3+M3</f>
        <v>100</v>
      </c>
    </row>
    <row r="4" spans="2:16">
      <c r="C4" t="s">
        <v>163</v>
      </c>
      <c r="D4">
        <v>0</v>
      </c>
      <c r="E4" s="4">
        <f t="shared" ref="E4" si="0">IF(D4&lt;=4,D4*20,100)</f>
        <v>0</v>
      </c>
      <c r="F4">
        <f t="shared" ref="F4" si="1">E4*0.3</f>
        <v>0</v>
      </c>
      <c r="G4">
        <v>0</v>
      </c>
      <c r="H4" s="4">
        <v>0</v>
      </c>
      <c r="I4" s="4">
        <f t="shared" ref="I4" si="2">H4*0.4</f>
        <v>0</v>
      </c>
      <c r="J4">
        <v>3</v>
      </c>
      <c r="K4">
        <v>3</v>
      </c>
      <c r="L4" s="4">
        <f t="shared" ref="L4" si="3">J4/K4*100</f>
        <v>100</v>
      </c>
      <c r="M4" s="4">
        <f t="shared" ref="M4" si="4">L4*0.3</f>
        <v>30</v>
      </c>
      <c r="N4" s="4">
        <f t="shared" ref="N4" si="5">F4+I4+M4</f>
        <v>30</v>
      </c>
      <c r="P4" s="4">
        <f t="shared" ref="P4" si="6">J4-K4</f>
        <v>0</v>
      </c>
    </row>
    <row r="5" spans="2:16">
      <c r="P5" s="4"/>
    </row>
    <row r="6" spans="2:16">
      <c r="P6" s="4"/>
    </row>
  </sheetData>
  <mergeCells count="3">
    <mergeCell ref="D1:F1"/>
    <mergeCell ref="G1:I1"/>
    <mergeCell ref="J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4"/>
  <sheetViews>
    <sheetView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M10" sqref="M10"/>
    </sheetView>
  </sheetViews>
  <sheetFormatPr defaultRowHeight="15"/>
  <cols>
    <col min="1" max="1" width="4.28515625" customWidth="1"/>
    <col min="2" max="2" width="14.5703125" customWidth="1"/>
    <col min="4" max="4" width="46.7109375" customWidth="1"/>
    <col min="5" max="5" width="18.7109375" customWidth="1"/>
    <col min="6" max="6" width="8.5703125" bestFit="1" customWidth="1"/>
    <col min="7" max="7" width="6" bestFit="1" customWidth="1"/>
    <col min="8" max="8" width="4.5703125" bestFit="1" customWidth="1"/>
    <col min="9" max="9" width="12.42578125" customWidth="1"/>
    <col min="10" max="10" width="5.140625" bestFit="1" customWidth="1"/>
    <col min="11" max="11" width="6" bestFit="1" customWidth="1"/>
    <col min="13" max="13" width="13" bestFit="1" customWidth="1"/>
  </cols>
  <sheetData>
    <row r="1" spans="1:17" s="10" customFormat="1" ht="51.75" customHeight="1">
      <c r="A1" s="31" t="s">
        <v>1</v>
      </c>
      <c r="B1" s="32" t="s">
        <v>78</v>
      </c>
      <c r="C1" s="32" t="s">
        <v>79</v>
      </c>
      <c r="D1" s="29" t="s">
        <v>80</v>
      </c>
      <c r="E1" s="29" t="s">
        <v>73</v>
      </c>
      <c r="F1" s="29"/>
      <c r="G1" s="29"/>
      <c r="H1" s="29"/>
      <c r="I1" s="29" t="s">
        <v>70</v>
      </c>
      <c r="J1" s="29"/>
      <c r="K1" s="29"/>
      <c r="L1" s="29"/>
      <c r="M1" s="29" t="s">
        <v>74</v>
      </c>
      <c r="N1" s="29"/>
      <c r="O1" s="29"/>
      <c r="P1" s="29"/>
      <c r="Q1" s="30" t="s">
        <v>22</v>
      </c>
    </row>
    <row r="2" spans="1:17" s="10" customFormat="1" ht="183.75" customHeight="1">
      <c r="A2" s="31"/>
      <c r="B2" s="32"/>
      <c r="C2" s="32"/>
      <c r="D2" s="29"/>
      <c r="E2" s="11" t="s">
        <v>66</v>
      </c>
      <c r="F2" s="11" t="s">
        <v>11</v>
      </c>
      <c r="G2" s="12" t="s">
        <v>68</v>
      </c>
      <c r="H2" s="12" t="s">
        <v>69</v>
      </c>
      <c r="I2" s="11" t="s">
        <v>67</v>
      </c>
      <c r="J2" s="11" t="s">
        <v>11</v>
      </c>
      <c r="K2" s="12" t="s">
        <v>71</v>
      </c>
      <c r="L2" s="12" t="s">
        <v>72</v>
      </c>
      <c r="M2" s="11" t="s">
        <v>75</v>
      </c>
      <c r="N2" s="11" t="s">
        <v>11</v>
      </c>
      <c r="O2" s="11" t="s">
        <v>76</v>
      </c>
      <c r="P2" s="11" t="s">
        <v>77</v>
      </c>
      <c r="Q2" s="30"/>
    </row>
    <row r="3" spans="1:17">
      <c r="A3" s="31"/>
      <c r="B3" s="32"/>
      <c r="C3" s="32"/>
      <c r="D3" s="29"/>
      <c r="E3" s="13"/>
      <c r="F3" s="13"/>
      <c r="G3" s="13">
        <v>100</v>
      </c>
      <c r="H3" s="13">
        <f>G3*0.4</f>
        <v>40</v>
      </c>
      <c r="I3" s="13"/>
      <c r="J3" s="13"/>
      <c r="K3" s="13">
        <v>100</v>
      </c>
      <c r="L3" s="13">
        <f>K3*0.4</f>
        <v>40</v>
      </c>
      <c r="M3" s="13"/>
      <c r="N3" s="13"/>
      <c r="O3" s="13">
        <v>100</v>
      </c>
      <c r="P3" s="13">
        <f>O3*0.2</f>
        <v>20</v>
      </c>
      <c r="Q3" s="13">
        <f>H3+L3+P3</f>
        <v>100</v>
      </c>
    </row>
    <row r="4" spans="1:17">
      <c r="B4" s="13"/>
      <c r="C4" t="s">
        <v>232</v>
      </c>
      <c r="D4" t="s">
        <v>163</v>
      </c>
      <c r="E4">
        <v>75</v>
      </c>
      <c r="F4">
        <v>78</v>
      </c>
      <c r="G4" s="14">
        <f t="shared" ref="G4" si="0">E4/F4*100</f>
        <v>96.15384615384616</v>
      </c>
      <c r="H4" s="14">
        <f t="shared" ref="H4" si="1">G4*0.4</f>
        <v>38.461538461538467</v>
      </c>
      <c r="I4">
        <v>75</v>
      </c>
      <c r="J4">
        <v>78</v>
      </c>
      <c r="K4" s="14">
        <f t="shared" ref="K4" si="2">I4/J4*100</f>
        <v>96.15384615384616</v>
      </c>
      <c r="L4" s="14">
        <f t="shared" ref="L4" si="3">K4*0.4</f>
        <v>38.461538461538467</v>
      </c>
      <c r="M4">
        <v>72</v>
      </c>
      <c r="N4">
        <v>77</v>
      </c>
      <c r="O4" s="14">
        <f t="shared" ref="O4" si="4">M4/N4*100</f>
        <v>93.506493506493499</v>
      </c>
      <c r="P4" s="14">
        <f t="shared" ref="P4" si="5">O4*0.2</f>
        <v>18.7012987012987</v>
      </c>
      <c r="Q4" s="14">
        <f t="shared" ref="Q4" si="6">H4+L4+P4</f>
        <v>95.624375624375631</v>
      </c>
    </row>
  </sheetData>
  <mergeCells count="8">
    <mergeCell ref="I1:L1"/>
    <mergeCell ref="M1:P1"/>
    <mergeCell ref="Q1:Q2"/>
    <mergeCell ref="D1:D3"/>
    <mergeCell ref="A1:A3"/>
    <mergeCell ref="B1:B3"/>
    <mergeCell ref="C1:C3"/>
    <mergeCell ref="E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4"/>
  <sheetViews>
    <sheetView tabSelected="1" zoomScale="70" zoomScaleNormal="70" workbookViewId="0">
      <selection activeCell="E13" sqref="E13"/>
    </sheetView>
  </sheetViews>
  <sheetFormatPr defaultColWidth="23" defaultRowHeight="33" customHeight="1"/>
  <cols>
    <col min="1" max="1" width="3.140625" bestFit="1" customWidth="1"/>
    <col min="3" max="3" width="15" customWidth="1"/>
    <col min="4" max="4" width="46.5703125" customWidth="1"/>
    <col min="5" max="6" width="8.5703125" bestFit="1" customWidth="1"/>
    <col min="7" max="7" width="8.28515625" bestFit="1" customWidth="1"/>
    <col min="8" max="8" width="5" bestFit="1" customWidth="1"/>
    <col min="9" max="10" width="8.5703125" bestFit="1" customWidth="1"/>
    <col min="11" max="11" width="6" bestFit="1" customWidth="1"/>
    <col min="12" max="12" width="5" bestFit="1" customWidth="1"/>
    <col min="13" max="13" width="13.42578125" bestFit="1" customWidth="1"/>
    <col min="14" max="14" width="8.5703125" bestFit="1" customWidth="1"/>
    <col min="15" max="15" width="6" bestFit="1" customWidth="1"/>
    <col min="16" max="16" width="5.7109375" bestFit="1" customWidth="1"/>
    <col min="17" max="17" width="6" bestFit="1" customWidth="1"/>
  </cols>
  <sheetData>
    <row r="1" spans="1:17" ht="60" customHeight="1">
      <c r="A1" s="31" t="s">
        <v>1</v>
      </c>
      <c r="B1" s="32" t="s">
        <v>78</v>
      </c>
      <c r="C1" s="32" t="s">
        <v>79</v>
      </c>
      <c r="D1" s="29" t="s">
        <v>80</v>
      </c>
      <c r="E1" s="29" t="s">
        <v>81</v>
      </c>
      <c r="F1" s="29"/>
      <c r="G1" s="29"/>
      <c r="H1" s="29"/>
      <c r="I1" s="29" t="s">
        <v>83</v>
      </c>
      <c r="J1" s="29"/>
      <c r="K1" s="29"/>
      <c r="L1" s="29"/>
      <c r="M1" s="29" t="s">
        <v>85</v>
      </c>
      <c r="N1" s="29"/>
      <c r="O1" s="29"/>
      <c r="P1" s="29"/>
      <c r="Q1" s="30" t="s">
        <v>22</v>
      </c>
    </row>
    <row r="2" spans="1:17" ht="204.75" customHeight="1">
      <c r="A2" s="31"/>
      <c r="B2" s="32"/>
      <c r="C2" s="32"/>
      <c r="D2" s="29"/>
      <c r="E2" s="11" t="s">
        <v>87</v>
      </c>
      <c r="F2" s="11" t="s">
        <v>11</v>
      </c>
      <c r="G2" s="12" t="s">
        <v>82</v>
      </c>
      <c r="H2" s="12" t="s">
        <v>344</v>
      </c>
      <c r="I2" s="11" t="s">
        <v>84</v>
      </c>
      <c r="J2" s="11" t="s">
        <v>11</v>
      </c>
      <c r="K2" s="12" t="s">
        <v>345</v>
      </c>
      <c r="L2" s="12" t="s">
        <v>346</v>
      </c>
      <c r="M2" s="11" t="s">
        <v>86</v>
      </c>
      <c r="N2" s="11" t="s">
        <v>11</v>
      </c>
      <c r="O2" s="11" t="s">
        <v>347</v>
      </c>
      <c r="P2" s="11" t="s">
        <v>348</v>
      </c>
      <c r="Q2" s="30"/>
    </row>
    <row r="3" spans="1:17" ht="33" customHeight="1">
      <c r="A3" s="31"/>
      <c r="B3" s="32"/>
      <c r="C3" s="32"/>
      <c r="D3" s="29"/>
      <c r="E3" s="13"/>
      <c r="F3" s="13"/>
      <c r="G3" s="13">
        <v>100</v>
      </c>
      <c r="H3" s="13">
        <f>G3*0.3</f>
        <v>30</v>
      </c>
      <c r="I3" s="13"/>
      <c r="J3" s="13"/>
      <c r="K3" s="13">
        <v>100</v>
      </c>
      <c r="L3" s="13">
        <f>K3*0.2</f>
        <v>20</v>
      </c>
      <c r="M3" s="13"/>
      <c r="N3" s="13"/>
      <c r="O3" s="13">
        <v>100</v>
      </c>
      <c r="P3" s="13">
        <f>O3*0.5</f>
        <v>50</v>
      </c>
      <c r="Q3" s="13">
        <f>H3+L3+P3</f>
        <v>100</v>
      </c>
    </row>
    <row r="4" spans="1:17" ht="33" customHeight="1">
      <c r="B4" s="13">
        <v>47</v>
      </c>
      <c r="C4" s="13" t="s">
        <v>232</v>
      </c>
      <c r="D4" s="13" t="s">
        <v>163</v>
      </c>
      <c r="E4" s="13">
        <v>72</v>
      </c>
      <c r="F4" s="13">
        <v>77</v>
      </c>
      <c r="G4" s="14">
        <f t="shared" ref="G4" si="0">E4/F4*100</f>
        <v>93.506493506493499</v>
      </c>
      <c r="H4" s="14">
        <f t="shared" ref="H4" si="1">G4*0.3</f>
        <v>28.051948051948049</v>
      </c>
      <c r="I4" s="13">
        <v>73</v>
      </c>
      <c r="J4" s="13">
        <v>78</v>
      </c>
      <c r="K4" s="14">
        <f t="shared" ref="K4" si="2">I4/J4*100</f>
        <v>93.589743589743591</v>
      </c>
      <c r="L4" s="14">
        <f t="shared" ref="L4" si="3">K4*0.2</f>
        <v>18.717948717948719</v>
      </c>
      <c r="M4" s="13">
        <v>76</v>
      </c>
      <c r="N4" s="13">
        <v>78</v>
      </c>
      <c r="O4" s="14">
        <f t="shared" ref="O4" si="4">M4/N4*100</f>
        <v>97.435897435897431</v>
      </c>
      <c r="P4" s="14">
        <f t="shared" ref="P4" si="5">O4*0.5</f>
        <v>48.717948717948715</v>
      </c>
      <c r="Q4" s="14">
        <f t="shared" ref="Q4" si="6">H4+L4+P4</f>
        <v>95.487845487845476</v>
      </c>
    </row>
  </sheetData>
  <mergeCells count="8">
    <mergeCell ref="M1:P1"/>
    <mergeCell ref="Q1:Q2"/>
    <mergeCell ref="A1:A3"/>
    <mergeCell ref="B1:B3"/>
    <mergeCell ref="C1:C3"/>
    <mergeCell ref="D1:D3"/>
    <mergeCell ref="E1:H1"/>
    <mergeCell ref="I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W491"/>
  <sheetViews>
    <sheetView topLeftCell="B93" zoomScale="70" zoomScaleNormal="70" workbookViewId="0">
      <selection activeCell="B211" sqref="B211"/>
    </sheetView>
  </sheetViews>
  <sheetFormatPr defaultRowHeight="15"/>
  <cols>
    <col min="1" max="1" width="9.140625" style="16"/>
    <col min="2" max="2" width="24.5703125" style="16" bestFit="1" customWidth="1"/>
    <col min="3" max="3" width="72.140625" style="16" customWidth="1"/>
    <col min="4" max="4" width="6.85546875" style="16" customWidth="1"/>
    <col min="5" max="5" width="6.85546875" style="18" customWidth="1"/>
    <col min="6" max="9" width="6.85546875" style="24" customWidth="1"/>
    <col min="10" max="12" width="6.85546875" style="16" customWidth="1"/>
    <col min="13" max="13" width="15.140625" style="16" customWidth="1"/>
    <col min="14" max="15" width="6.85546875" style="18" customWidth="1"/>
    <col min="16" max="16384" width="9.140625" style="16"/>
  </cols>
  <sheetData>
    <row r="1" spans="1:23" ht="64.5" customHeight="1">
      <c r="A1" s="28" t="s">
        <v>88</v>
      </c>
      <c r="B1" s="28" t="s">
        <v>89</v>
      </c>
      <c r="C1" s="28" t="s">
        <v>80</v>
      </c>
      <c r="D1" s="28" t="s">
        <v>90</v>
      </c>
      <c r="E1" s="33" t="s">
        <v>103</v>
      </c>
      <c r="F1" s="33"/>
      <c r="G1" s="33"/>
      <c r="H1" s="33"/>
      <c r="I1" s="33" t="s">
        <v>91</v>
      </c>
      <c r="J1" s="33"/>
      <c r="K1" s="33"/>
      <c r="L1" s="33" t="s">
        <v>92</v>
      </c>
      <c r="M1" s="33"/>
      <c r="N1" s="33"/>
      <c r="O1" s="33"/>
      <c r="P1" s="33" t="s">
        <v>93</v>
      </c>
      <c r="Q1" s="33"/>
      <c r="R1" s="33"/>
      <c r="S1" s="33"/>
      <c r="T1" s="33" t="s">
        <v>94</v>
      </c>
      <c r="U1" s="33"/>
      <c r="V1" s="33"/>
      <c r="W1" s="33"/>
    </row>
    <row r="2" spans="1:23">
      <c r="A2" s="28"/>
      <c r="B2" s="28"/>
      <c r="C2" s="28"/>
      <c r="D2" s="28"/>
      <c r="E2" s="20" t="s">
        <v>100</v>
      </c>
      <c r="F2" s="20" t="s">
        <v>101</v>
      </c>
      <c r="G2" s="20" t="s">
        <v>102</v>
      </c>
      <c r="H2" s="20" t="s">
        <v>95</v>
      </c>
      <c r="I2" s="20" t="s">
        <v>104</v>
      </c>
      <c r="J2" s="20" t="s">
        <v>105</v>
      </c>
      <c r="K2" s="20" t="s">
        <v>96</v>
      </c>
      <c r="L2" s="20" t="s">
        <v>106</v>
      </c>
      <c r="M2" s="20" t="s">
        <v>107</v>
      </c>
      <c r="N2" s="21" t="s">
        <v>108</v>
      </c>
      <c r="O2" s="21" t="s">
        <v>97</v>
      </c>
      <c r="P2" s="20" t="s">
        <v>109</v>
      </c>
      <c r="Q2" s="20" t="s">
        <v>110</v>
      </c>
      <c r="R2" s="20" t="s">
        <v>111</v>
      </c>
      <c r="S2" s="20" t="s">
        <v>98</v>
      </c>
      <c r="T2" s="20" t="s">
        <v>112</v>
      </c>
      <c r="U2" s="20" t="s">
        <v>113</v>
      </c>
      <c r="V2" s="20" t="s">
        <v>114</v>
      </c>
      <c r="W2" s="20" t="s">
        <v>99</v>
      </c>
    </row>
    <row r="3" spans="1:23">
      <c r="A3" s="28"/>
      <c r="B3" s="28"/>
      <c r="C3" s="28"/>
      <c r="D3" s="28"/>
      <c r="E3" s="22">
        <v>30</v>
      </c>
      <c r="F3" s="23">
        <v>30</v>
      </c>
      <c r="G3" s="23">
        <v>40</v>
      </c>
      <c r="H3" s="23">
        <v>100</v>
      </c>
      <c r="I3" s="22">
        <v>50</v>
      </c>
      <c r="J3" s="23">
        <v>50</v>
      </c>
      <c r="K3" s="23">
        <v>100</v>
      </c>
      <c r="L3" s="22">
        <v>30</v>
      </c>
      <c r="M3" s="23">
        <v>40</v>
      </c>
      <c r="N3" s="21">
        <v>30</v>
      </c>
      <c r="O3" s="21">
        <v>100</v>
      </c>
      <c r="P3" s="22">
        <v>40</v>
      </c>
      <c r="Q3" s="23">
        <v>40</v>
      </c>
      <c r="R3" s="23">
        <v>20</v>
      </c>
      <c r="S3" s="23">
        <v>100</v>
      </c>
      <c r="T3" s="22">
        <v>30</v>
      </c>
      <c r="U3" s="23">
        <v>20</v>
      </c>
      <c r="V3" s="23">
        <v>50</v>
      </c>
      <c r="W3" s="23">
        <v>100</v>
      </c>
    </row>
    <row r="4" spans="1:23">
      <c r="A4" s="16">
        <v>1</v>
      </c>
      <c r="B4" s="16" t="s">
        <v>216</v>
      </c>
      <c r="C4" s="16" t="s">
        <v>119</v>
      </c>
      <c r="D4" s="18" t="e">
        <f t="shared" ref="D4:D68" si="0">AVERAGE(H4,K4,O4,S4,W4)</f>
        <v>#REF!</v>
      </c>
      <c r="E4" s="18">
        <f>'1ОиДинфоб'!G9</f>
        <v>29.583333333333332</v>
      </c>
      <c r="F4" s="18">
        <f>'1ОиДинфоб'!J9</f>
        <v>30</v>
      </c>
      <c r="G4" s="18">
        <f>'1ОиДинфоб'!P9</f>
        <v>39.91836734693878</v>
      </c>
      <c r="H4" s="18">
        <f t="shared" ref="H4:H36" si="1">E4+F4+G4</f>
        <v>99.501700680272108</v>
      </c>
      <c r="I4" s="18" t="e">
        <f>'2КомУслОц'!#REF!</f>
        <v>#REF!</v>
      </c>
      <c r="J4" s="18" t="e">
        <f>'2КомУслОц'!#REF!</f>
        <v>#REF!</v>
      </c>
      <c r="K4" s="18" t="e">
        <f t="shared" ref="K4:K36" si="2">I4+J4</f>
        <v>#REF!</v>
      </c>
      <c r="L4" s="16" t="e">
        <f>'3УслДостИнвОц'!#REF!</f>
        <v>#REF!</v>
      </c>
      <c r="M4" s="16" t="e">
        <f>'3УслДостИнвОц'!#REF!</f>
        <v>#REF!</v>
      </c>
      <c r="N4" s="18" t="e">
        <f>'3УслДостИнвОц'!#REF!</f>
        <v>#REF!</v>
      </c>
      <c r="O4" s="18" t="e">
        <f t="shared" ref="O4:O36" si="3">L4+M4+N4</f>
        <v>#REF!</v>
      </c>
      <c r="P4" s="18" t="e">
        <f>'4ДобрВежл'!#REF!</f>
        <v>#REF!</v>
      </c>
      <c r="Q4" s="18" t="e">
        <f>'4ДобрВежл'!#REF!</f>
        <v>#REF!</v>
      </c>
      <c r="R4" s="18" t="e">
        <f>'4ДобрВежл'!#REF!</f>
        <v>#REF!</v>
      </c>
      <c r="S4" s="18" t="e">
        <f t="shared" ref="S4:S36" si="4">SUM(P4:R4)</f>
        <v>#REF!</v>
      </c>
      <c r="T4" s="18" t="e">
        <f>'5УдовлУсл'!#REF!</f>
        <v>#REF!</v>
      </c>
      <c r="U4" s="18" t="e">
        <f>'5УдовлУсл'!#REF!</f>
        <v>#REF!</v>
      </c>
      <c r="V4" s="18" t="e">
        <f>'5УдовлУсл'!#REF!</f>
        <v>#REF!</v>
      </c>
      <c r="W4" s="18" t="e">
        <f t="shared" ref="W4:W36" si="5">SUM(T4:V4)</f>
        <v>#REF!</v>
      </c>
    </row>
    <row r="5" spans="1:23">
      <c r="A5" s="16">
        <v>2</v>
      </c>
      <c r="B5" s="16" t="s">
        <v>215</v>
      </c>
      <c r="C5" s="16" t="s">
        <v>117</v>
      </c>
      <c r="D5" s="18" t="e">
        <f t="shared" si="0"/>
        <v>#REF!</v>
      </c>
      <c r="E5" s="18">
        <f>'1ОиДинфоб'!G7</f>
        <v>29.338235294117645</v>
      </c>
      <c r="F5" s="18">
        <f>'1ОиДинфоб'!J7</f>
        <v>30</v>
      </c>
      <c r="G5" s="18">
        <f>'1ОиДинфоб'!P7</f>
        <v>40</v>
      </c>
      <c r="H5" s="18">
        <f t="shared" si="1"/>
        <v>99.338235294117652</v>
      </c>
      <c r="I5" s="18" t="e">
        <f>'2КомУслОц'!#REF!</f>
        <v>#REF!</v>
      </c>
      <c r="J5" s="18" t="e">
        <f>'2КомУслОц'!#REF!</f>
        <v>#REF!</v>
      </c>
      <c r="K5" s="18" t="e">
        <f t="shared" si="2"/>
        <v>#REF!</v>
      </c>
      <c r="L5" s="16" t="e">
        <f>'3УслДостИнвОц'!#REF!</f>
        <v>#REF!</v>
      </c>
      <c r="M5" s="16" t="e">
        <f>'3УслДостИнвОц'!#REF!</f>
        <v>#REF!</v>
      </c>
      <c r="N5" s="18" t="e">
        <f>'3УслДостИнвОц'!#REF!</f>
        <v>#REF!</v>
      </c>
      <c r="O5" s="18" t="e">
        <f t="shared" si="3"/>
        <v>#REF!</v>
      </c>
      <c r="P5" s="18" t="e">
        <f>'4ДобрВежл'!#REF!</f>
        <v>#REF!</v>
      </c>
      <c r="Q5" s="18" t="e">
        <f>'4ДобрВежл'!#REF!</f>
        <v>#REF!</v>
      </c>
      <c r="R5" s="18" t="e">
        <f>'4ДобрВежл'!#REF!</f>
        <v>#REF!</v>
      </c>
      <c r="S5" s="18" t="e">
        <f t="shared" si="4"/>
        <v>#REF!</v>
      </c>
      <c r="T5" s="18" t="e">
        <f>'5УдовлУсл'!#REF!</f>
        <v>#REF!</v>
      </c>
      <c r="U5" s="18" t="e">
        <f>'5УдовлУсл'!#REF!</f>
        <v>#REF!</v>
      </c>
      <c r="V5" s="18" t="e">
        <f>'5УдовлУсл'!#REF!</f>
        <v>#REF!</v>
      </c>
      <c r="W5" s="18" t="e">
        <f t="shared" si="5"/>
        <v>#REF!</v>
      </c>
    </row>
    <row r="6" spans="1:23">
      <c r="A6" s="16">
        <v>3</v>
      </c>
      <c r="B6" s="16" t="s">
        <v>250</v>
      </c>
      <c r="C6" s="16" t="s">
        <v>185</v>
      </c>
      <c r="D6" s="18" t="e">
        <f t="shared" si="0"/>
        <v>#REF!</v>
      </c>
      <c r="E6" s="18">
        <f>'1ОиДинфоб'!G73</f>
        <v>29.583333333333332</v>
      </c>
      <c r="F6" s="18">
        <f>'1ОиДинфоб'!J73</f>
        <v>30</v>
      </c>
      <c r="G6" s="18">
        <f>'1ОиДинфоб'!P73</f>
        <v>39.851851851851848</v>
      </c>
      <c r="H6" s="18">
        <f t="shared" si="1"/>
        <v>99.435185185185176</v>
      </c>
      <c r="I6" s="18" t="e">
        <f>'2КомУслОц'!#REF!</f>
        <v>#REF!</v>
      </c>
      <c r="J6" s="18" t="e">
        <f>'2КомУслОц'!#REF!</f>
        <v>#REF!</v>
      </c>
      <c r="K6" s="18" t="e">
        <f t="shared" si="2"/>
        <v>#REF!</v>
      </c>
      <c r="L6" s="16" t="e">
        <f>'3УслДостИнвОц'!#REF!</f>
        <v>#REF!</v>
      </c>
      <c r="M6" s="16" t="e">
        <f>'3УслДостИнвОц'!#REF!</f>
        <v>#REF!</v>
      </c>
      <c r="N6" s="18" t="e">
        <f>'3УслДостИнвОц'!#REF!</f>
        <v>#REF!</v>
      </c>
      <c r="O6" s="18" t="e">
        <f t="shared" si="3"/>
        <v>#REF!</v>
      </c>
      <c r="P6" s="18" t="e">
        <f>'4ДобрВежл'!#REF!</f>
        <v>#REF!</v>
      </c>
      <c r="Q6" s="18" t="e">
        <f>'4ДобрВежл'!#REF!</f>
        <v>#REF!</v>
      </c>
      <c r="R6" s="18" t="e">
        <f>'4ДобрВежл'!#REF!</f>
        <v>#REF!</v>
      </c>
      <c r="S6" s="18" t="e">
        <f t="shared" si="4"/>
        <v>#REF!</v>
      </c>
      <c r="T6" s="18" t="e">
        <f>'5УдовлУсл'!#REF!</f>
        <v>#REF!</v>
      </c>
      <c r="U6" s="18" t="e">
        <f>'5УдовлУсл'!#REF!</f>
        <v>#REF!</v>
      </c>
      <c r="V6" s="18" t="e">
        <f>'5УдовлУсл'!#REF!</f>
        <v>#REF!</v>
      </c>
      <c r="W6" s="18" t="e">
        <f t="shared" si="5"/>
        <v>#REF!</v>
      </c>
    </row>
    <row r="7" spans="1:23">
      <c r="A7" s="16">
        <v>4</v>
      </c>
      <c r="B7" s="16" t="s">
        <v>216</v>
      </c>
      <c r="C7" s="16" t="s">
        <v>121</v>
      </c>
      <c r="D7" s="18" t="e">
        <f t="shared" si="0"/>
        <v>#REF!</v>
      </c>
      <c r="E7" s="18">
        <f>'1ОиДинфоб'!G11</f>
        <v>30</v>
      </c>
      <c r="F7" s="18">
        <f>'1ОиДинфоб'!J11</f>
        <v>30</v>
      </c>
      <c r="G7" s="18">
        <f>'1ОиДинфоб'!P11</f>
        <v>39.833156743083883</v>
      </c>
      <c r="H7" s="18">
        <f t="shared" si="1"/>
        <v>99.83315674308389</v>
      </c>
      <c r="I7" s="18" t="e">
        <f>'2КомУслОц'!#REF!</f>
        <v>#REF!</v>
      </c>
      <c r="J7" s="18" t="e">
        <f>'2КомУслОц'!#REF!</f>
        <v>#REF!</v>
      </c>
      <c r="K7" s="18" t="e">
        <f t="shared" si="2"/>
        <v>#REF!</v>
      </c>
      <c r="L7" s="16" t="e">
        <f>'3УслДостИнвОц'!#REF!</f>
        <v>#REF!</v>
      </c>
      <c r="M7" s="16" t="e">
        <f>'3УслДостИнвОц'!#REF!</f>
        <v>#REF!</v>
      </c>
      <c r="N7" s="18" t="e">
        <f>'3УслДостИнвОц'!#REF!</f>
        <v>#REF!</v>
      </c>
      <c r="O7" s="18" t="e">
        <f t="shared" si="3"/>
        <v>#REF!</v>
      </c>
      <c r="P7" s="18" t="e">
        <f>'4ДобрВежл'!#REF!</f>
        <v>#REF!</v>
      </c>
      <c r="Q7" s="18" t="e">
        <f>'4ДобрВежл'!#REF!</f>
        <v>#REF!</v>
      </c>
      <c r="R7" s="18" t="e">
        <f>'4ДобрВежл'!#REF!</f>
        <v>#REF!</v>
      </c>
      <c r="S7" s="18" t="e">
        <f t="shared" si="4"/>
        <v>#REF!</v>
      </c>
      <c r="T7" s="18" t="e">
        <f>'5УдовлУсл'!#REF!</f>
        <v>#REF!</v>
      </c>
      <c r="U7" s="18" t="e">
        <f>'5УдовлУсл'!#REF!</f>
        <v>#REF!</v>
      </c>
      <c r="V7" s="18" t="e">
        <f>'5УдовлУсл'!#REF!</f>
        <v>#REF!</v>
      </c>
      <c r="W7" s="18" t="e">
        <f t="shared" si="5"/>
        <v>#REF!</v>
      </c>
    </row>
    <row r="8" spans="1:23">
      <c r="A8" s="16">
        <v>5</v>
      </c>
      <c r="B8" s="16" t="s">
        <v>216</v>
      </c>
      <c r="C8" s="16" t="s">
        <v>135</v>
      </c>
      <c r="D8" s="18" t="e">
        <f t="shared" si="0"/>
        <v>#REF!</v>
      </c>
      <c r="E8" s="18">
        <f>'1ОиДинфоб'!G25</f>
        <v>29.189189189189189</v>
      </c>
      <c r="F8" s="18">
        <f>'1ОиДинфоб'!J25</f>
        <v>30</v>
      </c>
      <c r="G8" s="18">
        <f>'1ОиДинфоб'!P25</f>
        <v>40</v>
      </c>
      <c r="H8" s="18">
        <f t="shared" si="1"/>
        <v>99.189189189189193</v>
      </c>
      <c r="I8" s="18" t="e">
        <f>'2КомУслОц'!#REF!</f>
        <v>#REF!</v>
      </c>
      <c r="J8" s="18" t="e">
        <f>'2КомУслОц'!#REF!</f>
        <v>#REF!</v>
      </c>
      <c r="K8" s="18" t="e">
        <f t="shared" si="2"/>
        <v>#REF!</v>
      </c>
      <c r="L8" s="16" t="e">
        <f>'3УслДостИнвОц'!#REF!</f>
        <v>#REF!</v>
      </c>
      <c r="M8" s="16" t="e">
        <f>'3УслДостИнвОц'!#REF!</f>
        <v>#REF!</v>
      </c>
      <c r="N8" s="18" t="e">
        <f>'3УслДостИнвОц'!#REF!</f>
        <v>#REF!</v>
      </c>
      <c r="O8" s="18" t="e">
        <f t="shared" si="3"/>
        <v>#REF!</v>
      </c>
      <c r="P8" s="18" t="e">
        <f>'4ДобрВежл'!#REF!</f>
        <v>#REF!</v>
      </c>
      <c r="Q8" s="18" t="e">
        <f>'4ДобрВежл'!#REF!</f>
        <v>#REF!</v>
      </c>
      <c r="R8" s="18" t="e">
        <f>'4ДобрВежл'!#REF!</f>
        <v>#REF!</v>
      </c>
      <c r="S8" s="18" t="e">
        <f t="shared" si="4"/>
        <v>#REF!</v>
      </c>
      <c r="T8" s="18" t="e">
        <f>'5УдовлУсл'!#REF!</f>
        <v>#REF!</v>
      </c>
      <c r="U8" s="18" t="e">
        <f>'5УдовлУсл'!#REF!</f>
        <v>#REF!</v>
      </c>
      <c r="V8" s="18" t="e">
        <f>'5УдовлУсл'!#REF!</f>
        <v>#REF!</v>
      </c>
      <c r="W8" s="18" t="e">
        <f t="shared" si="5"/>
        <v>#REF!</v>
      </c>
    </row>
    <row r="9" spans="1:23">
      <c r="A9" s="16">
        <v>6</v>
      </c>
      <c r="B9" s="16" t="s">
        <v>269</v>
      </c>
      <c r="C9" s="16" t="s">
        <v>211</v>
      </c>
      <c r="D9" s="18" t="e">
        <f t="shared" si="0"/>
        <v>#REF!</v>
      </c>
      <c r="E9" s="18">
        <f>'1ОиДинфоб'!G99</f>
        <v>26.458333333333332</v>
      </c>
      <c r="F9" s="18">
        <f>'1ОиДинфоб'!J99</f>
        <v>30</v>
      </c>
      <c r="G9" s="18">
        <f>'1ОиДинфоб'!P99</f>
        <v>39.767441860465119</v>
      </c>
      <c r="H9" s="18">
        <f t="shared" si="1"/>
        <v>96.225775193798455</v>
      </c>
      <c r="I9" s="18" t="e">
        <f>'2КомУслОц'!#REF!</f>
        <v>#REF!</v>
      </c>
      <c r="J9" s="18" t="e">
        <f>'2КомУслОц'!#REF!</f>
        <v>#REF!</v>
      </c>
      <c r="K9" s="18" t="e">
        <f t="shared" si="2"/>
        <v>#REF!</v>
      </c>
      <c r="L9" s="16" t="e">
        <f>'3УслДостИнвОц'!#REF!</f>
        <v>#REF!</v>
      </c>
      <c r="M9" s="16" t="e">
        <f>'3УслДостИнвОц'!#REF!</f>
        <v>#REF!</v>
      </c>
      <c r="N9" s="18" t="e">
        <f>'3УслДостИнвОц'!#REF!</f>
        <v>#REF!</v>
      </c>
      <c r="O9" s="18" t="e">
        <f t="shared" si="3"/>
        <v>#REF!</v>
      </c>
      <c r="P9" s="18" t="e">
        <f>'4ДобрВежл'!#REF!</f>
        <v>#REF!</v>
      </c>
      <c r="Q9" s="18" t="e">
        <f>'4ДобрВежл'!#REF!</f>
        <v>#REF!</v>
      </c>
      <c r="R9" s="18" t="e">
        <f>'4ДобрВежл'!#REF!</f>
        <v>#REF!</v>
      </c>
      <c r="S9" s="18" t="e">
        <f t="shared" si="4"/>
        <v>#REF!</v>
      </c>
      <c r="T9" s="18" t="e">
        <f>'5УдовлУсл'!#REF!</f>
        <v>#REF!</v>
      </c>
      <c r="U9" s="18" t="e">
        <f>'5УдовлУсл'!#REF!</f>
        <v>#REF!</v>
      </c>
      <c r="V9" s="18" t="e">
        <f>'5УдовлУсл'!#REF!</f>
        <v>#REF!</v>
      </c>
      <c r="W9" s="18" t="e">
        <f t="shared" si="5"/>
        <v>#REF!</v>
      </c>
    </row>
    <row r="10" spans="1:23">
      <c r="A10" s="16">
        <v>7</v>
      </c>
      <c r="B10" s="16" t="s">
        <v>254</v>
      </c>
      <c r="C10" s="16" t="s">
        <v>192</v>
      </c>
      <c r="D10" s="18" t="e">
        <f t="shared" si="0"/>
        <v>#REF!</v>
      </c>
      <c r="E10" s="18">
        <f>'1ОиДинфоб'!G80</f>
        <v>30</v>
      </c>
      <c r="F10" s="18">
        <f>'1ОиДинфоб'!J80</f>
        <v>30</v>
      </c>
      <c r="G10" s="18">
        <f>'1ОиДинфоб'!P80</f>
        <v>39.923753665689155</v>
      </c>
      <c r="H10" s="18">
        <f t="shared" si="1"/>
        <v>99.923753665689162</v>
      </c>
      <c r="I10" s="18" t="e">
        <f>'2КомУслОц'!#REF!</f>
        <v>#REF!</v>
      </c>
      <c r="J10" s="18" t="e">
        <f>'2КомУслОц'!#REF!</f>
        <v>#REF!</v>
      </c>
      <c r="K10" s="18" t="e">
        <f t="shared" si="2"/>
        <v>#REF!</v>
      </c>
      <c r="L10" s="16" t="e">
        <f>'3УслДостИнвОц'!#REF!</f>
        <v>#REF!</v>
      </c>
      <c r="M10" s="16" t="e">
        <f>'3УслДостИнвОц'!#REF!</f>
        <v>#REF!</v>
      </c>
      <c r="N10" s="18" t="e">
        <f>'3УслДостИнвОц'!#REF!</f>
        <v>#REF!</v>
      </c>
      <c r="O10" s="18" t="e">
        <f t="shared" si="3"/>
        <v>#REF!</v>
      </c>
      <c r="P10" s="18" t="e">
        <f>'4ДобрВежл'!#REF!</f>
        <v>#REF!</v>
      </c>
      <c r="Q10" s="18" t="e">
        <f>'4ДобрВежл'!#REF!</f>
        <v>#REF!</v>
      </c>
      <c r="R10" s="18" t="e">
        <f>'4ДобрВежл'!#REF!</f>
        <v>#REF!</v>
      </c>
      <c r="S10" s="18" t="e">
        <f t="shared" si="4"/>
        <v>#REF!</v>
      </c>
      <c r="T10" s="18" t="e">
        <f>'5УдовлУсл'!#REF!</f>
        <v>#REF!</v>
      </c>
      <c r="U10" s="18" t="e">
        <f>'5УдовлУсл'!#REF!</f>
        <v>#REF!</v>
      </c>
      <c r="V10" s="18" t="e">
        <f>'5УдовлУсл'!#REF!</f>
        <v>#REF!</v>
      </c>
      <c r="W10" s="18" t="e">
        <f t="shared" si="5"/>
        <v>#REF!</v>
      </c>
    </row>
    <row r="11" spans="1:23">
      <c r="A11" s="16">
        <v>8</v>
      </c>
      <c r="B11" s="16" t="s">
        <v>235</v>
      </c>
      <c r="C11" s="16" t="s">
        <v>166</v>
      </c>
      <c r="D11" s="18" t="e">
        <f t="shared" si="0"/>
        <v>#REF!</v>
      </c>
      <c r="E11" s="18">
        <f>'1ОиДинфоб'!G54</f>
        <v>24.678030303030301</v>
      </c>
      <c r="F11" s="18">
        <f>'1ОиДинфоб'!J54</f>
        <v>30</v>
      </c>
      <c r="G11" s="18">
        <f>'1ОиДинфоб'!P54</f>
        <v>39.792746113989637</v>
      </c>
      <c r="H11" s="18">
        <f t="shared" si="1"/>
        <v>94.470776417019934</v>
      </c>
      <c r="I11" s="18" t="e">
        <f>'2КомУслОц'!#REF!</f>
        <v>#REF!</v>
      </c>
      <c r="J11" s="18" t="e">
        <f>'2КомУслОц'!#REF!</f>
        <v>#REF!</v>
      </c>
      <c r="K11" s="18" t="e">
        <f t="shared" si="2"/>
        <v>#REF!</v>
      </c>
      <c r="L11" s="16" t="e">
        <f>'3УслДостИнвОц'!#REF!</f>
        <v>#REF!</v>
      </c>
      <c r="M11" s="16" t="e">
        <f>'3УслДостИнвОц'!#REF!</f>
        <v>#REF!</v>
      </c>
      <c r="N11" s="18" t="e">
        <f>'3УслДостИнвОц'!#REF!</f>
        <v>#REF!</v>
      </c>
      <c r="O11" s="18" t="e">
        <f t="shared" si="3"/>
        <v>#REF!</v>
      </c>
      <c r="P11" s="18" t="e">
        <f>'4ДобрВежл'!#REF!</f>
        <v>#REF!</v>
      </c>
      <c r="Q11" s="18" t="e">
        <f>'4ДобрВежл'!#REF!</f>
        <v>#REF!</v>
      </c>
      <c r="R11" s="18" t="e">
        <f>'4ДобрВежл'!#REF!</f>
        <v>#REF!</v>
      </c>
      <c r="S11" s="18" t="e">
        <f t="shared" si="4"/>
        <v>#REF!</v>
      </c>
      <c r="T11" s="18" t="e">
        <f>'5УдовлУсл'!#REF!</f>
        <v>#REF!</v>
      </c>
      <c r="U11" s="18" t="e">
        <f>'5УдовлУсл'!#REF!</f>
        <v>#REF!</v>
      </c>
      <c r="V11" s="18" t="e">
        <f>'5УдовлУсл'!#REF!</f>
        <v>#REF!</v>
      </c>
      <c r="W11" s="18" t="e">
        <f t="shared" si="5"/>
        <v>#REF!</v>
      </c>
    </row>
    <row r="12" spans="1:23">
      <c r="A12" s="16">
        <v>9</v>
      </c>
      <c r="B12" s="16" t="s">
        <v>216</v>
      </c>
      <c r="C12" s="16" t="s">
        <v>120</v>
      </c>
      <c r="D12" s="18" t="e">
        <f t="shared" si="0"/>
        <v>#REF!</v>
      </c>
      <c r="E12" s="18">
        <f>'1ОиДинфоб'!G10</f>
        <v>28.333333333333332</v>
      </c>
      <c r="F12" s="18">
        <f>'1ОиДинфоб'!J10</f>
        <v>30</v>
      </c>
      <c r="G12" s="18">
        <f>'1ОиДинфоб'!P10</f>
        <v>39.043996575116914</v>
      </c>
      <c r="H12" s="18">
        <f t="shared" si="1"/>
        <v>97.377329908450236</v>
      </c>
      <c r="I12" s="18" t="e">
        <f>'2КомУслОц'!#REF!</f>
        <v>#REF!</v>
      </c>
      <c r="J12" s="18" t="e">
        <f>'2КомУслОц'!#REF!</f>
        <v>#REF!</v>
      </c>
      <c r="K12" s="18" t="e">
        <f t="shared" si="2"/>
        <v>#REF!</v>
      </c>
      <c r="L12" s="16" t="e">
        <f>'3УслДостИнвОц'!#REF!</f>
        <v>#REF!</v>
      </c>
      <c r="M12" s="16" t="e">
        <f>'3УслДостИнвОц'!#REF!</f>
        <v>#REF!</v>
      </c>
      <c r="N12" s="18" t="e">
        <f>'3УслДостИнвОц'!#REF!</f>
        <v>#REF!</v>
      </c>
      <c r="O12" s="18" t="e">
        <f t="shared" si="3"/>
        <v>#REF!</v>
      </c>
      <c r="P12" s="18" t="e">
        <f>'4ДобрВежл'!#REF!</f>
        <v>#REF!</v>
      </c>
      <c r="Q12" s="18" t="e">
        <f>'4ДобрВежл'!#REF!</f>
        <v>#REF!</v>
      </c>
      <c r="R12" s="18" t="e">
        <f>'4ДобрВежл'!#REF!</f>
        <v>#REF!</v>
      </c>
      <c r="S12" s="18" t="e">
        <f t="shared" si="4"/>
        <v>#REF!</v>
      </c>
      <c r="T12" s="18" t="e">
        <f>'5УдовлУсл'!#REF!</f>
        <v>#REF!</v>
      </c>
      <c r="U12" s="18" t="e">
        <f>'5УдовлУсл'!#REF!</f>
        <v>#REF!</v>
      </c>
      <c r="V12" s="18" t="e">
        <f>'5УдовлУсл'!#REF!</f>
        <v>#REF!</v>
      </c>
      <c r="W12" s="18" t="e">
        <f t="shared" si="5"/>
        <v>#REF!</v>
      </c>
    </row>
    <row r="13" spans="1:23">
      <c r="A13" s="16">
        <v>11</v>
      </c>
      <c r="B13" s="16" t="s">
        <v>270</v>
      </c>
      <c r="C13" s="16" t="s">
        <v>212</v>
      </c>
      <c r="D13" s="18" t="e">
        <f>AVERAGE(H13,K13,O13,S13,W13)</f>
        <v>#REF!</v>
      </c>
      <c r="E13" s="18">
        <f>'1ОиДинфоб'!G100</f>
        <v>27.291666666666664</v>
      </c>
      <c r="F13" s="18">
        <f>'1ОиДинфоб'!J100</f>
        <v>30</v>
      </c>
      <c r="G13" s="18">
        <f>'1ОиДинфоб'!P100</f>
        <v>39.691539528432735</v>
      </c>
      <c r="H13" s="18">
        <f>E13+F13+G13</f>
        <v>96.983206195099399</v>
      </c>
      <c r="I13" s="18" t="e">
        <f>'2КомУслОц'!#REF!</f>
        <v>#REF!</v>
      </c>
      <c r="J13" s="18" t="e">
        <f>'2КомУслОц'!#REF!</f>
        <v>#REF!</v>
      </c>
      <c r="K13" s="18" t="e">
        <f>I13+J13</f>
        <v>#REF!</v>
      </c>
      <c r="L13" s="16" t="e">
        <f>'3УслДостИнвОц'!#REF!</f>
        <v>#REF!</v>
      </c>
      <c r="M13" s="16" t="e">
        <f>'3УслДостИнвОц'!#REF!</f>
        <v>#REF!</v>
      </c>
      <c r="N13" s="18" t="e">
        <f>'3УслДостИнвОц'!#REF!</f>
        <v>#REF!</v>
      </c>
      <c r="O13" s="18" t="e">
        <f>L13+M13+N13</f>
        <v>#REF!</v>
      </c>
      <c r="P13" s="18" t="e">
        <f>'4ДобрВежл'!#REF!</f>
        <v>#REF!</v>
      </c>
      <c r="Q13" s="18" t="e">
        <f>'4ДобрВежл'!#REF!</f>
        <v>#REF!</v>
      </c>
      <c r="R13" s="18" t="e">
        <f>'4ДобрВежл'!#REF!</f>
        <v>#REF!</v>
      </c>
      <c r="S13" s="18" t="e">
        <f>SUM(P13:R13)</f>
        <v>#REF!</v>
      </c>
      <c r="T13" s="18" t="e">
        <f>'5УдовлУсл'!#REF!</f>
        <v>#REF!</v>
      </c>
      <c r="U13" s="18" t="e">
        <f>'5УдовлУсл'!#REF!</f>
        <v>#REF!</v>
      </c>
      <c r="V13" s="18" t="e">
        <f>'5УдовлУсл'!#REF!</f>
        <v>#REF!</v>
      </c>
      <c r="W13" s="18" t="e">
        <f>SUM(T13:V13)</f>
        <v>#REF!</v>
      </c>
    </row>
    <row r="14" spans="1:23">
      <c r="A14" s="16">
        <v>10</v>
      </c>
      <c r="B14" s="16" t="s">
        <v>214</v>
      </c>
      <c r="C14" s="16" t="s">
        <v>116</v>
      </c>
      <c r="D14" s="18" t="e">
        <f t="shared" si="0"/>
        <v>#REF!</v>
      </c>
      <c r="E14" s="18">
        <f>'1ОиДинфоб'!G6</f>
        <v>27.904761904761902</v>
      </c>
      <c r="F14" s="18">
        <f>'1ОиДинфоб'!J6</f>
        <v>30</v>
      </c>
      <c r="G14" s="18">
        <f>'1ОиДинфоб'!P6</f>
        <v>39.777687493437902</v>
      </c>
      <c r="H14" s="18">
        <f t="shared" si="1"/>
        <v>97.682449398199793</v>
      </c>
      <c r="I14" s="18" t="e">
        <f>'2КомУслОц'!#REF!</f>
        <v>#REF!</v>
      </c>
      <c r="J14" s="18" t="e">
        <f>'2КомУслОц'!#REF!</f>
        <v>#REF!</v>
      </c>
      <c r="K14" s="18" t="e">
        <f t="shared" si="2"/>
        <v>#REF!</v>
      </c>
      <c r="L14" s="16" t="e">
        <f>'3УслДостИнвОц'!#REF!</f>
        <v>#REF!</v>
      </c>
      <c r="M14" s="16" t="e">
        <f>'3УслДостИнвОц'!#REF!</f>
        <v>#REF!</v>
      </c>
      <c r="N14" s="18" t="e">
        <f>'3УслДостИнвОц'!#REF!</f>
        <v>#REF!</v>
      </c>
      <c r="O14" s="18" t="e">
        <f t="shared" si="3"/>
        <v>#REF!</v>
      </c>
      <c r="P14" s="18" t="e">
        <f>'4ДобрВежл'!#REF!</f>
        <v>#REF!</v>
      </c>
      <c r="Q14" s="18" t="e">
        <f>'4ДобрВежл'!#REF!</f>
        <v>#REF!</v>
      </c>
      <c r="R14" s="18" t="e">
        <f>'4ДобрВежл'!#REF!</f>
        <v>#REF!</v>
      </c>
      <c r="S14" s="18" t="e">
        <f t="shared" si="4"/>
        <v>#REF!</v>
      </c>
      <c r="T14" s="18" t="e">
        <f>'5УдовлУсл'!#REF!</f>
        <v>#REF!</v>
      </c>
      <c r="U14" s="18" t="e">
        <f>'5УдовлУсл'!#REF!</f>
        <v>#REF!</v>
      </c>
      <c r="V14" s="18" t="e">
        <f>'5УдовлУсл'!#REF!</f>
        <v>#REF!</v>
      </c>
      <c r="W14" s="18" t="e">
        <f t="shared" si="5"/>
        <v>#REF!</v>
      </c>
    </row>
    <row r="16" spans="1:23">
      <c r="A16" s="16">
        <v>12</v>
      </c>
      <c r="B16" s="16" t="s">
        <v>268</v>
      </c>
      <c r="C16" s="16" t="s">
        <v>209</v>
      </c>
      <c r="D16" s="18" t="e">
        <f t="shared" si="0"/>
        <v>#REF!</v>
      </c>
      <c r="E16" s="18">
        <f>'1ОиДинфоб'!G97</f>
        <v>24.121621621621621</v>
      </c>
      <c r="F16" s="18">
        <f>'1ОиДинфоб'!J97</f>
        <v>30</v>
      </c>
      <c r="G16" s="18">
        <f>'1ОиДинфоб'!P97</f>
        <v>39.5</v>
      </c>
      <c r="H16" s="18">
        <f t="shared" si="1"/>
        <v>93.621621621621614</v>
      </c>
      <c r="I16" s="18" t="e">
        <f>'2КомУслОц'!#REF!</f>
        <v>#REF!</v>
      </c>
      <c r="J16" s="18" t="e">
        <f>'2КомУслОц'!#REF!</f>
        <v>#REF!</v>
      </c>
      <c r="K16" s="18" t="e">
        <f t="shared" si="2"/>
        <v>#REF!</v>
      </c>
      <c r="L16" s="16" t="e">
        <f>'3УслДостИнвОц'!#REF!</f>
        <v>#REF!</v>
      </c>
      <c r="M16" s="16" t="e">
        <f>'3УслДостИнвОц'!#REF!</f>
        <v>#REF!</v>
      </c>
      <c r="N16" s="18" t="e">
        <f>'3УслДостИнвОц'!#REF!</f>
        <v>#REF!</v>
      </c>
      <c r="O16" s="18" t="e">
        <f t="shared" si="3"/>
        <v>#REF!</v>
      </c>
      <c r="P16" s="18" t="e">
        <f>'4ДобрВежл'!#REF!</f>
        <v>#REF!</v>
      </c>
      <c r="Q16" s="18" t="e">
        <f>'4ДобрВежл'!#REF!</f>
        <v>#REF!</v>
      </c>
      <c r="R16" s="18" t="e">
        <f>'4ДобрВежл'!#REF!</f>
        <v>#REF!</v>
      </c>
      <c r="S16" s="18" t="e">
        <f t="shared" si="4"/>
        <v>#REF!</v>
      </c>
      <c r="T16" s="18" t="e">
        <f>'5УдовлУсл'!#REF!</f>
        <v>#REF!</v>
      </c>
      <c r="U16" s="18" t="e">
        <f>'5УдовлУсл'!#REF!</f>
        <v>#REF!</v>
      </c>
      <c r="V16" s="18" t="e">
        <f>'5УдовлУсл'!#REF!</f>
        <v>#REF!</v>
      </c>
      <c r="W16" s="18" t="e">
        <f t="shared" si="5"/>
        <v>#REF!</v>
      </c>
    </row>
    <row r="17" spans="1:23">
      <c r="A17" s="16">
        <v>13</v>
      </c>
      <c r="B17" s="16" t="s">
        <v>155</v>
      </c>
      <c r="C17" s="16" t="s">
        <v>156</v>
      </c>
      <c r="D17" s="18" t="e">
        <f t="shared" si="0"/>
        <v>#REF!</v>
      </c>
      <c r="E17" s="18">
        <f>'1ОиДинфоб'!G45</f>
        <v>23.80952380952381</v>
      </c>
      <c r="F17" s="18">
        <f>'1ОиДинфоб'!J45</f>
        <v>30</v>
      </c>
      <c r="G17" s="18">
        <f>'1ОиДинфоб'!P45</f>
        <v>40</v>
      </c>
      <c r="H17" s="18">
        <f t="shared" si="1"/>
        <v>93.80952380952381</v>
      </c>
      <c r="I17" s="18" t="e">
        <f>'2КомУслОц'!#REF!</f>
        <v>#REF!</v>
      </c>
      <c r="J17" s="18" t="e">
        <f>'2КомУслОц'!#REF!</f>
        <v>#REF!</v>
      </c>
      <c r="K17" s="18" t="e">
        <f t="shared" si="2"/>
        <v>#REF!</v>
      </c>
      <c r="L17" s="16" t="e">
        <f>'3УслДостИнвОц'!#REF!</f>
        <v>#REF!</v>
      </c>
      <c r="M17" s="16" t="e">
        <f>'3УслДостИнвОц'!#REF!</f>
        <v>#REF!</v>
      </c>
      <c r="N17" s="18" t="e">
        <f>'3УслДостИнвОц'!#REF!</f>
        <v>#REF!</v>
      </c>
      <c r="O17" s="18" t="e">
        <f t="shared" si="3"/>
        <v>#REF!</v>
      </c>
      <c r="P17" s="18" t="e">
        <f>'4ДобрВежл'!#REF!</f>
        <v>#REF!</v>
      </c>
      <c r="Q17" s="18" t="e">
        <f>'4ДобрВежл'!#REF!</f>
        <v>#REF!</v>
      </c>
      <c r="R17" s="18" t="e">
        <f>'4ДобрВежл'!#REF!</f>
        <v>#REF!</v>
      </c>
      <c r="S17" s="18" t="e">
        <f t="shared" si="4"/>
        <v>#REF!</v>
      </c>
      <c r="T17" s="18" t="e">
        <f>'5УдовлУсл'!#REF!</f>
        <v>#REF!</v>
      </c>
      <c r="U17" s="18" t="e">
        <f>'5УдовлУсл'!#REF!</f>
        <v>#REF!</v>
      </c>
      <c r="V17" s="18" t="e">
        <f>'5УдовлУсл'!#REF!</f>
        <v>#REF!</v>
      </c>
      <c r="W17" s="18" t="e">
        <f t="shared" si="5"/>
        <v>#REF!</v>
      </c>
    </row>
    <row r="18" spans="1:23">
      <c r="A18" s="16">
        <v>14</v>
      </c>
      <c r="B18" s="16" t="s">
        <v>225</v>
      </c>
      <c r="C18" s="16" t="s">
        <v>152</v>
      </c>
      <c r="D18" s="18" t="e">
        <f t="shared" si="0"/>
        <v>#REF!</v>
      </c>
      <c r="E18" s="18">
        <f>'1ОиДинфоб'!G42</f>
        <v>23.880952380952383</v>
      </c>
      <c r="F18" s="18">
        <f>'1ОиДинфоб'!J42</f>
        <v>30</v>
      </c>
      <c r="G18" s="18">
        <f>'1ОиДинфоб'!P42</f>
        <v>39.718309859154935</v>
      </c>
      <c r="H18" s="18">
        <f t="shared" si="1"/>
        <v>93.599262240107322</v>
      </c>
      <c r="I18" s="18" t="e">
        <f>'2КомУслОц'!#REF!</f>
        <v>#REF!</v>
      </c>
      <c r="J18" s="18" t="e">
        <f>'2КомУслОц'!#REF!</f>
        <v>#REF!</v>
      </c>
      <c r="K18" s="18" t="e">
        <f t="shared" si="2"/>
        <v>#REF!</v>
      </c>
      <c r="L18" s="16" t="e">
        <f>'3УслДостИнвОц'!#REF!</f>
        <v>#REF!</v>
      </c>
      <c r="M18" s="16" t="e">
        <f>'3УслДостИнвОц'!#REF!</f>
        <v>#REF!</v>
      </c>
      <c r="N18" s="18" t="e">
        <f>'3УслДостИнвОц'!#REF!</f>
        <v>#REF!</v>
      </c>
      <c r="O18" s="18" t="e">
        <f t="shared" si="3"/>
        <v>#REF!</v>
      </c>
      <c r="P18" s="18" t="e">
        <f>'4ДобрВежл'!#REF!</f>
        <v>#REF!</v>
      </c>
      <c r="Q18" s="18" t="e">
        <f>'4ДобрВежл'!#REF!</f>
        <v>#REF!</v>
      </c>
      <c r="R18" s="18" t="e">
        <f>'4ДобрВежл'!#REF!</f>
        <v>#REF!</v>
      </c>
      <c r="S18" s="18" t="e">
        <f t="shared" si="4"/>
        <v>#REF!</v>
      </c>
      <c r="T18" s="18" t="e">
        <f>'5УдовлУсл'!#REF!</f>
        <v>#REF!</v>
      </c>
      <c r="U18" s="18" t="e">
        <f>'5УдовлУсл'!#REF!</f>
        <v>#REF!</v>
      </c>
      <c r="V18" s="18" t="e">
        <f>'5УдовлУсл'!#REF!</f>
        <v>#REF!</v>
      </c>
      <c r="W18" s="18" t="e">
        <f t="shared" si="5"/>
        <v>#REF!</v>
      </c>
    </row>
    <row r="19" spans="1:23">
      <c r="A19" s="16">
        <v>15</v>
      </c>
      <c r="B19" s="16" t="s">
        <v>234</v>
      </c>
      <c r="C19" s="16" t="s">
        <v>165</v>
      </c>
      <c r="D19" s="18" t="e">
        <f t="shared" si="0"/>
        <v>#REF!</v>
      </c>
      <c r="E19" s="18">
        <f>'1ОиДинфоб'!G53</f>
        <v>29.338235294117645</v>
      </c>
      <c r="F19" s="18">
        <f>'1ОиДинфоб'!J53</f>
        <v>27</v>
      </c>
      <c r="G19" s="18">
        <f>'1ОиДинфоб'!P53</f>
        <v>40</v>
      </c>
      <c r="H19" s="18">
        <f t="shared" si="1"/>
        <v>96.338235294117652</v>
      </c>
      <c r="I19" s="18" t="e">
        <f>'2КомУслОц'!#REF!</f>
        <v>#REF!</v>
      </c>
      <c r="J19" s="18" t="e">
        <f>'2КомУслОц'!#REF!</f>
        <v>#REF!</v>
      </c>
      <c r="K19" s="18" t="e">
        <f t="shared" si="2"/>
        <v>#REF!</v>
      </c>
      <c r="L19" s="16" t="e">
        <f>'3УслДостИнвОц'!#REF!</f>
        <v>#REF!</v>
      </c>
      <c r="M19" s="16" t="e">
        <f>'3УслДостИнвОц'!#REF!</f>
        <v>#REF!</v>
      </c>
      <c r="N19" s="18" t="e">
        <f>'3УслДостИнвОц'!#REF!</f>
        <v>#REF!</v>
      </c>
      <c r="O19" s="18" t="e">
        <f t="shared" si="3"/>
        <v>#REF!</v>
      </c>
      <c r="P19" s="18" t="e">
        <f>'4ДобрВежл'!#REF!</f>
        <v>#REF!</v>
      </c>
      <c r="Q19" s="18" t="e">
        <f>'4ДобрВежл'!#REF!</f>
        <v>#REF!</v>
      </c>
      <c r="R19" s="18" t="e">
        <f>'4ДобрВежл'!#REF!</f>
        <v>#REF!</v>
      </c>
      <c r="S19" s="18" t="e">
        <f t="shared" si="4"/>
        <v>#REF!</v>
      </c>
      <c r="T19" s="18" t="e">
        <f>'5УдовлУсл'!#REF!</f>
        <v>#REF!</v>
      </c>
      <c r="U19" s="18" t="e">
        <f>'5УдовлУсл'!#REF!</f>
        <v>#REF!</v>
      </c>
      <c r="V19" s="18" t="e">
        <f>'5УдовлУсл'!#REF!</f>
        <v>#REF!</v>
      </c>
      <c r="W19" s="18" t="e">
        <f t="shared" si="5"/>
        <v>#REF!</v>
      </c>
    </row>
    <row r="20" spans="1:23">
      <c r="A20" s="16">
        <v>16</v>
      </c>
      <c r="B20" s="16" t="s">
        <v>227</v>
      </c>
      <c r="C20" s="16" t="s">
        <v>154</v>
      </c>
      <c r="D20" s="18" t="e">
        <f t="shared" si="0"/>
        <v>#REF!</v>
      </c>
      <c r="E20" s="18">
        <f>'1ОиДинфоб'!G44</f>
        <v>27.846889952153109</v>
      </c>
      <c r="F20" s="18">
        <f>'1ОиДинфоб'!J44</f>
        <v>27</v>
      </c>
      <c r="G20" s="18">
        <f>'1ОиДинфоб'!P44</f>
        <v>39.630977130977129</v>
      </c>
      <c r="H20" s="18">
        <f t="shared" si="1"/>
        <v>94.477867083130235</v>
      </c>
      <c r="I20" s="18" t="e">
        <f>'2КомУслОц'!#REF!</f>
        <v>#REF!</v>
      </c>
      <c r="J20" s="18" t="e">
        <f>'2КомУслОц'!#REF!</f>
        <v>#REF!</v>
      </c>
      <c r="K20" s="18" t="e">
        <f t="shared" si="2"/>
        <v>#REF!</v>
      </c>
      <c r="L20" s="16" t="e">
        <f>'3УслДостИнвОц'!#REF!</f>
        <v>#REF!</v>
      </c>
      <c r="M20" s="16" t="e">
        <f>'3УслДостИнвОц'!#REF!</f>
        <v>#REF!</v>
      </c>
      <c r="N20" s="18" t="e">
        <f>'3УслДостИнвОц'!#REF!</f>
        <v>#REF!</v>
      </c>
      <c r="O20" s="18" t="e">
        <f t="shared" si="3"/>
        <v>#REF!</v>
      </c>
      <c r="P20" s="18" t="e">
        <f>'4ДобрВежл'!#REF!</f>
        <v>#REF!</v>
      </c>
      <c r="Q20" s="18" t="e">
        <f>'4ДобрВежл'!#REF!</f>
        <v>#REF!</v>
      </c>
      <c r="R20" s="18" t="e">
        <f>'4ДобрВежл'!#REF!</f>
        <v>#REF!</v>
      </c>
      <c r="S20" s="18" t="e">
        <f t="shared" si="4"/>
        <v>#REF!</v>
      </c>
      <c r="T20" s="18" t="e">
        <f>'5УдовлУсл'!#REF!</f>
        <v>#REF!</v>
      </c>
      <c r="U20" s="18" t="e">
        <f>'5УдовлУсл'!#REF!</f>
        <v>#REF!</v>
      </c>
      <c r="V20" s="18" t="e">
        <f>'5УдовлУсл'!#REF!</f>
        <v>#REF!</v>
      </c>
      <c r="W20" s="18" t="e">
        <f t="shared" si="5"/>
        <v>#REF!</v>
      </c>
    </row>
    <row r="21" spans="1:23">
      <c r="A21" s="16">
        <v>17</v>
      </c>
      <c r="B21" s="16" t="s">
        <v>258</v>
      </c>
      <c r="C21" s="16" t="s">
        <v>196</v>
      </c>
      <c r="D21" s="18" t="e">
        <f t="shared" si="0"/>
        <v>#REF!</v>
      </c>
      <c r="E21" s="18">
        <f>'1ОиДинфоб'!G84</f>
        <v>24.583333333333332</v>
      </c>
      <c r="F21" s="18">
        <f>'1ОиДинфоб'!J84</f>
        <v>27</v>
      </c>
      <c r="G21" s="18">
        <f>'1ОиДинфоб'!P84</f>
        <v>40</v>
      </c>
      <c r="H21" s="18">
        <f t="shared" si="1"/>
        <v>91.583333333333329</v>
      </c>
      <c r="I21" s="18" t="e">
        <f>'2КомУслОц'!#REF!</f>
        <v>#REF!</v>
      </c>
      <c r="J21" s="18" t="e">
        <f>'2КомУслОц'!#REF!</f>
        <v>#REF!</v>
      </c>
      <c r="K21" s="18" t="e">
        <f t="shared" si="2"/>
        <v>#REF!</v>
      </c>
      <c r="L21" s="16" t="e">
        <f>'3УслДостИнвОц'!#REF!</f>
        <v>#REF!</v>
      </c>
      <c r="M21" s="16" t="e">
        <f>'3УслДостИнвОц'!#REF!</f>
        <v>#REF!</v>
      </c>
      <c r="N21" s="18" t="e">
        <f>'3УслДостИнвОц'!#REF!</f>
        <v>#REF!</v>
      </c>
      <c r="O21" s="18" t="e">
        <f t="shared" si="3"/>
        <v>#REF!</v>
      </c>
      <c r="P21" s="18" t="e">
        <f>'4ДобрВежл'!#REF!</f>
        <v>#REF!</v>
      </c>
      <c r="Q21" s="18" t="e">
        <f>'4ДобрВежл'!#REF!</f>
        <v>#REF!</v>
      </c>
      <c r="R21" s="18" t="e">
        <f>'4ДобрВежл'!#REF!</f>
        <v>#REF!</v>
      </c>
      <c r="S21" s="18" t="e">
        <f t="shared" si="4"/>
        <v>#REF!</v>
      </c>
      <c r="T21" s="18" t="e">
        <f>'5УдовлУсл'!#REF!</f>
        <v>#REF!</v>
      </c>
      <c r="U21" s="18" t="e">
        <f>'5УдовлУсл'!#REF!</f>
        <v>#REF!</v>
      </c>
      <c r="V21" s="18" t="e">
        <f>'5УдовлУсл'!#REF!</f>
        <v>#REF!</v>
      </c>
      <c r="W21" s="18" t="e">
        <f t="shared" si="5"/>
        <v>#REF!</v>
      </c>
    </row>
    <row r="22" spans="1:23">
      <c r="A22" s="16">
        <v>18</v>
      </c>
      <c r="B22" s="16" t="s">
        <v>228</v>
      </c>
      <c r="C22" s="16" t="s">
        <v>159</v>
      </c>
      <c r="D22" s="18" t="e">
        <f t="shared" si="0"/>
        <v>#REF!</v>
      </c>
      <c r="E22" s="18">
        <f>'1ОиДинфоб'!G47</f>
        <v>28.333333333333332</v>
      </c>
      <c r="F22" s="18">
        <f>'1ОиДинфоб'!J47</f>
        <v>30</v>
      </c>
      <c r="G22" s="18">
        <f>'1ОиДинфоб'!P47</f>
        <v>39.96615905245347</v>
      </c>
      <c r="H22" s="18">
        <f t="shared" si="1"/>
        <v>98.299492385786806</v>
      </c>
      <c r="I22" s="18" t="e">
        <f>'2КомУслОц'!#REF!</f>
        <v>#REF!</v>
      </c>
      <c r="J22" s="18" t="e">
        <f>'2КомУслОц'!#REF!</f>
        <v>#REF!</v>
      </c>
      <c r="K22" s="18" t="e">
        <f t="shared" si="2"/>
        <v>#REF!</v>
      </c>
      <c r="L22" s="16" t="e">
        <f>'3УслДостИнвОц'!#REF!</f>
        <v>#REF!</v>
      </c>
      <c r="M22" s="16" t="e">
        <f>'3УслДостИнвОц'!#REF!</f>
        <v>#REF!</v>
      </c>
      <c r="N22" s="18" t="e">
        <f>'3УслДостИнвОц'!#REF!</f>
        <v>#REF!</v>
      </c>
      <c r="O22" s="18" t="e">
        <f t="shared" si="3"/>
        <v>#REF!</v>
      </c>
      <c r="P22" s="18" t="e">
        <f>'4ДобрВежл'!#REF!</f>
        <v>#REF!</v>
      </c>
      <c r="Q22" s="18" t="e">
        <f>'4ДобрВежл'!#REF!</f>
        <v>#REF!</v>
      </c>
      <c r="R22" s="18" t="e">
        <f>'4ДобрВежл'!#REF!</f>
        <v>#REF!</v>
      </c>
      <c r="S22" s="18" t="e">
        <f t="shared" si="4"/>
        <v>#REF!</v>
      </c>
      <c r="T22" s="18" t="e">
        <f>'5УдовлУсл'!#REF!</f>
        <v>#REF!</v>
      </c>
      <c r="U22" s="18" t="e">
        <f>'5УдовлУсл'!#REF!</f>
        <v>#REF!</v>
      </c>
      <c r="V22" s="18" t="e">
        <f>'5УдовлУсл'!#REF!</f>
        <v>#REF!</v>
      </c>
      <c r="W22" s="18" t="e">
        <f t="shared" si="5"/>
        <v>#REF!</v>
      </c>
    </row>
    <row r="23" spans="1:23">
      <c r="A23" s="16">
        <v>19</v>
      </c>
      <c r="B23" s="16" t="s">
        <v>217</v>
      </c>
      <c r="C23" s="16" t="s">
        <v>143</v>
      </c>
      <c r="D23" s="18" t="e">
        <f t="shared" si="0"/>
        <v>#REF!</v>
      </c>
      <c r="E23" s="18">
        <f>'1ОиДинфоб'!G33</f>
        <v>28.541666666666664</v>
      </c>
      <c r="F23" s="18">
        <f>'1ОиДинфоб'!J33</f>
        <v>30</v>
      </c>
      <c r="G23" s="18">
        <f>'1ОиДинфоб'!P33</f>
        <v>39.53387755102041</v>
      </c>
      <c r="H23" s="18">
        <f t="shared" si="1"/>
        <v>98.075544217687082</v>
      </c>
      <c r="I23" s="18" t="e">
        <f>'2КомУслОц'!#REF!</f>
        <v>#REF!</v>
      </c>
      <c r="J23" s="18" t="e">
        <f>'2КомУслОц'!#REF!</f>
        <v>#REF!</v>
      </c>
      <c r="K23" s="18" t="e">
        <f t="shared" si="2"/>
        <v>#REF!</v>
      </c>
      <c r="L23" s="16" t="e">
        <f>'3УслДостИнвОц'!#REF!</f>
        <v>#REF!</v>
      </c>
      <c r="M23" s="16" t="e">
        <f>'3УслДостИнвОц'!#REF!</f>
        <v>#REF!</v>
      </c>
      <c r="N23" s="18" t="e">
        <f>'3УслДостИнвОц'!#REF!</f>
        <v>#REF!</v>
      </c>
      <c r="O23" s="18" t="e">
        <f t="shared" si="3"/>
        <v>#REF!</v>
      </c>
      <c r="P23" s="18" t="e">
        <f>'4ДобрВежл'!#REF!</f>
        <v>#REF!</v>
      </c>
      <c r="Q23" s="18" t="e">
        <f>'4ДобрВежл'!#REF!</f>
        <v>#REF!</v>
      </c>
      <c r="R23" s="18" t="e">
        <f>'4ДобрВежл'!#REF!</f>
        <v>#REF!</v>
      </c>
      <c r="S23" s="18" t="e">
        <f t="shared" si="4"/>
        <v>#REF!</v>
      </c>
      <c r="T23" s="18" t="e">
        <f>'5УдовлУсл'!#REF!</f>
        <v>#REF!</v>
      </c>
      <c r="U23" s="18" t="e">
        <f>'5УдовлУсл'!#REF!</f>
        <v>#REF!</v>
      </c>
      <c r="V23" s="18" t="e">
        <f>'5УдовлУсл'!#REF!</f>
        <v>#REF!</v>
      </c>
      <c r="W23" s="18" t="e">
        <f t="shared" si="5"/>
        <v>#REF!</v>
      </c>
    </row>
    <row r="24" spans="1:23">
      <c r="A24" s="16">
        <v>20</v>
      </c>
      <c r="B24" s="16" t="s">
        <v>237</v>
      </c>
      <c r="C24" s="16" t="s">
        <v>168</v>
      </c>
      <c r="D24" s="18" t="e">
        <f t="shared" si="0"/>
        <v>#REF!</v>
      </c>
      <c r="E24" s="18">
        <f>'1ОиДинфоб'!G56</f>
        <v>21.102941176470587</v>
      </c>
      <c r="F24" s="18">
        <f>'1ОиДинфоб'!J56</f>
        <v>30</v>
      </c>
      <c r="G24" s="18">
        <f>'1ОиДинфоб'!P56</f>
        <v>39.822222222222223</v>
      </c>
      <c r="H24" s="18">
        <f t="shared" si="1"/>
        <v>90.925163398692803</v>
      </c>
      <c r="I24" s="18" t="e">
        <f>'2КомУслОц'!#REF!</f>
        <v>#REF!</v>
      </c>
      <c r="J24" s="18" t="e">
        <f>'2КомУслОц'!#REF!</f>
        <v>#REF!</v>
      </c>
      <c r="K24" s="18" t="e">
        <f t="shared" si="2"/>
        <v>#REF!</v>
      </c>
      <c r="L24" s="16" t="e">
        <f>'3УслДостИнвОц'!#REF!</f>
        <v>#REF!</v>
      </c>
      <c r="M24" s="16" t="e">
        <f>'3УслДостИнвОц'!#REF!</f>
        <v>#REF!</v>
      </c>
      <c r="N24" s="18" t="e">
        <f>'3УслДостИнвОц'!#REF!</f>
        <v>#REF!</v>
      </c>
      <c r="O24" s="18" t="e">
        <f t="shared" si="3"/>
        <v>#REF!</v>
      </c>
      <c r="P24" s="18" t="e">
        <f>'4ДобрВежл'!#REF!</f>
        <v>#REF!</v>
      </c>
      <c r="Q24" s="18" t="e">
        <f>'4ДобрВежл'!#REF!</f>
        <v>#REF!</v>
      </c>
      <c r="R24" s="18" t="e">
        <f>'4ДобрВежл'!#REF!</f>
        <v>#REF!</v>
      </c>
      <c r="S24" s="18" t="e">
        <f t="shared" si="4"/>
        <v>#REF!</v>
      </c>
      <c r="T24" s="18" t="e">
        <f>'5УдовлУсл'!#REF!</f>
        <v>#REF!</v>
      </c>
      <c r="U24" s="18" t="e">
        <f>'5УдовлУсл'!#REF!</f>
        <v>#REF!</v>
      </c>
      <c r="V24" s="18" t="e">
        <f>'5УдовлУсл'!#REF!</f>
        <v>#REF!</v>
      </c>
      <c r="W24" s="18" t="e">
        <f t="shared" si="5"/>
        <v>#REF!</v>
      </c>
    </row>
    <row r="25" spans="1:23">
      <c r="A25" s="16">
        <v>21</v>
      </c>
      <c r="B25" s="16" t="s">
        <v>260</v>
      </c>
      <c r="C25" s="16" t="s">
        <v>200</v>
      </c>
      <c r="D25" s="18" t="e">
        <f t="shared" si="0"/>
        <v>#REF!</v>
      </c>
      <c r="E25" s="18">
        <f>'1ОиДинфоб'!G88</f>
        <v>27.916666666666668</v>
      </c>
      <c r="F25" s="18">
        <f>'1ОиДинфоб'!J88</f>
        <v>18</v>
      </c>
      <c r="G25" s="18">
        <f>'1ОиДинфоб'!P88</f>
        <v>39.829787234042556</v>
      </c>
      <c r="H25" s="18">
        <f t="shared" si="1"/>
        <v>85.746453900709227</v>
      </c>
      <c r="I25" s="18" t="e">
        <f>'2КомУслОц'!#REF!</f>
        <v>#REF!</v>
      </c>
      <c r="J25" s="18" t="e">
        <f>'2КомУслОц'!#REF!</f>
        <v>#REF!</v>
      </c>
      <c r="K25" s="18" t="e">
        <f t="shared" si="2"/>
        <v>#REF!</v>
      </c>
      <c r="L25" s="16" t="e">
        <f>'3УслДостИнвОц'!#REF!</f>
        <v>#REF!</v>
      </c>
      <c r="M25" s="16" t="e">
        <f>'3УслДостИнвОц'!#REF!</f>
        <v>#REF!</v>
      </c>
      <c r="N25" s="18" t="e">
        <f>'3УслДостИнвОц'!#REF!</f>
        <v>#REF!</v>
      </c>
      <c r="O25" s="18" t="e">
        <f t="shared" si="3"/>
        <v>#REF!</v>
      </c>
      <c r="P25" s="18" t="e">
        <f>'4ДобрВежл'!#REF!</f>
        <v>#REF!</v>
      </c>
      <c r="Q25" s="18" t="e">
        <f>'4ДобрВежл'!#REF!</f>
        <v>#REF!</v>
      </c>
      <c r="R25" s="18" t="e">
        <f>'4ДобрВежл'!#REF!</f>
        <v>#REF!</v>
      </c>
      <c r="S25" s="18" t="e">
        <f t="shared" si="4"/>
        <v>#REF!</v>
      </c>
      <c r="T25" s="18" t="e">
        <f>'5УдовлУсл'!#REF!</f>
        <v>#REF!</v>
      </c>
      <c r="U25" s="18" t="e">
        <f>'5УдовлУсл'!#REF!</f>
        <v>#REF!</v>
      </c>
      <c r="V25" s="18" t="e">
        <f>'5УдовлУсл'!#REF!</f>
        <v>#REF!</v>
      </c>
      <c r="W25" s="18" t="e">
        <f t="shared" si="5"/>
        <v>#REF!</v>
      </c>
    </row>
    <row r="26" spans="1:23">
      <c r="A26" s="16">
        <v>22</v>
      </c>
      <c r="B26" s="16" t="s">
        <v>241</v>
      </c>
      <c r="C26" s="16" t="s">
        <v>174</v>
      </c>
      <c r="D26" s="18" t="e">
        <f t="shared" si="0"/>
        <v>#REF!</v>
      </c>
      <c r="E26" s="18">
        <f>'1ОиДинфоб'!G62</f>
        <v>25.416666666666664</v>
      </c>
      <c r="F26" s="18">
        <f>'1ОиДинфоб'!J62</f>
        <v>27</v>
      </c>
      <c r="G26" s="18">
        <f>'1ОиДинфоб'!P62</f>
        <v>39.80952380952381</v>
      </c>
      <c r="H26" s="18">
        <f t="shared" si="1"/>
        <v>92.226190476190482</v>
      </c>
      <c r="I26" s="18" t="e">
        <f>'2КомУслОц'!#REF!</f>
        <v>#REF!</v>
      </c>
      <c r="J26" s="18" t="e">
        <f>'2КомУслОц'!#REF!</f>
        <v>#REF!</v>
      </c>
      <c r="K26" s="18" t="e">
        <f t="shared" si="2"/>
        <v>#REF!</v>
      </c>
      <c r="L26" s="16" t="e">
        <f>'3УслДостИнвОц'!#REF!</f>
        <v>#REF!</v>
      </c>
      <c r="M26" s="16" t="e">
        <f>'3УслДостИнвОц'!#REF!</f>
        <v>#REF!</v>
      </c>
      <c r="N26" s="18" t="e">
        <f>'3УслДостИнвОц'!#REF!</f>
        <v>#REF!</v>
      </c>
      <c r="O26" s="18" t="e">
        <f t="shared" si="3"/>
        <v>#REF!</v>
      </c>
      <c r="P26" s="18" t="e">
        <f>'4ДобрВежл'!#REF!</f>
        <v>#REF!</v>
      </c>
      <c r="Q26" s="18" t="e">
        <f>'4ДобрВежл'!#REF!</f>
        <v>#REF!</v>
      </c>
      <c r="R26" s="18" t="e">
        <f>'4ДобрВежл'!#REF!</f>
        <v>#REF!</v>
      </c>
      <c r="S26" s="18" t="e">
        <f t="shared" si="4"/>
        <v>#REF!</v>
      </c>
      <c r="T26" s="18" t="e">
        <f>'5УдовлУсл'!#REF!</f>
        <v>#REF!</v>
      </c>
      <c r="U26" s="18" t="e">
        <f>'5УдовлУсл'!#REF!</f>
        <v>#REF!</v>
      </c>
      <c r="V26" s="18" t="e">
        <f>'5УдовлУсл'!#REF!</f>
        <v>#REF!</v>
      </c>
      <c r="W26" s="18" t="e">
        <f t="shared" si="5"/>
        <v>#REF!</v>
      </c>
    </row>
    <row r="27" spans="1:23">
      <c r="A27" s="16">
        <v>23</v>
      </c>
      <c r="B27" s="16" t="s">
        <v>239</v>
      </c>
      <c r="C27" s="16" t="s">
        <v>170</v>
      </c>
      <c r="D27" s="18" t="e">
        <f t="shared" si="0"/>
        <v>#REF!</v>
      </c>
      <c r="E27" s="18">
        <f>'1ОиДинфоб'!G58</f>
        <v>27.671568627450981</v>
      </c>
      <c r="F27" s="18">
        <f>'1ОиДинфоб'!J58</f>
        <v>30</v>
      </c>
      <c r="G27" s="18">
        <f>'1ОиДинфоб'!P58</f>
        <v>40</v>
      </c>
      <c r="H27" s="18">
        <f t="shared" si="1"/>
        <v>97.671568627450981</v>
      </c>
      <c r="I27" s="18" t="e">
        <f>'2КомУслОц'!#REF!</f>
        <v>#REF!</v>
      </c>
      <c r="J27" s="18" t="e">
        <f>'2КомУслОц'!#REF!</f>
        <v>#REF!</v>
      </c>
      <c r="K27" s="18" t="e">
        <f t="shared" si="2"/>
        <v>#REF!</v>
      </c>
      <c r="L27" s="16" t="e">
        <f>'3УслДостИнвОц'!#REF!</f>
        <v>#REF!</v>
      </c>
      <c r="M27" s="16" t="e">
        <f>'3УслДостИнвОц'!#REF!</f>
        <v>#REF!</v>
      </c>
      <c r="N27" s="18" t="e">
        <f>'3УслДостИнвОц'!#REF!</f>
        <v>#REF!</v>
      </c>
      <c r="O27" s="18" t="e">
        <f t="shared" si="3"/>
        <v>#REF!</v>
      </c>
      <c r="P27" s="18" t="e">
        <f>'4ДобрВежл'!#REF!</f>
        <v>#REF!</v>
      </c>
      <c r="Q27" s="18" t="e">
        <f>'4ДобрВежл'!#REF!</f>
        <v>#REF!</v>
      </c>
      <c r="R27" s="18" t="e">
        <f>'4ДобрВежл'!#REF!</f>
        <v>#REF!</v>
      </c>
      <c r="S27" s="18" t="e">
        <f t="shared" si="4"/>
        <v>#REF!</v>
      </c>
      <c r="T27" s="18" t="e">
        <f>'5УдовлУсл'!#REF!</f>
        <v>#REF!</v>
      </c>
      <c r="U27" s="18" t="e">
        <f>'5УдовлУсл'!#REF!</f>
        <v>#REF!</v>
      </c>
      <c r="V27" s="18" t="e">
        <f>'5УдовлУсл'!#REF!</f>
        <v>#REF!</v>
      </c>
      <c r="W27" s="18" t="e">
        <f t="shared" si="5"/>
        <v>#REF!</v>
      </c>
    </row>
    <row r="28" spans="1:23">
      <c r="A28" s="16">
        <v>24</v>
      </c>
      <c r="B28" s="16" t="s">
        <v>269</v>
      </c>
      <c r="C28" s="16" t="s">
        <v>210</v>
      </c>
      <c r="D28" s="18" t="e">
        <f t="shared" si="0"/>
        <v>#REF!</v>
      </c>
      <c r="E28" s="18">
        <f>'1ОиДинфоб'!G98</f>
        <v>27.927927927927925</v>
      </c>
      <c r="F28" s="18">
        <f>'1ОиДинфоб'!J98</f>
        <v>27</v>
      </c>
      <c r="G28" s="18">
        <f>'1ОиДинфоб'!P98</f>
        <v>40</v>
      </c>
      <c r="H28" s="18">
        <f t="shared" si="1"/>
        <v>94.927927927927925</v>
      </c>
      <c r="I28" s="18" t="e">
        <f>'2КомУслОц'!#REF!</f>
        <v>#REF!</v>
      </c>
      <c r="J28" s="18" t="e">
        <f>'2КомУслОц'!#REF!</f>
        <v>#REF!</v>
      </c>
      <c r="K28" s="18" t="e">
        <f t="shared" si="2"/>
        <v>#REF!</v>
      </c>
      <c r="L28" s="16" t="e">
        <f>'3УслДостИнвОц'!#REF!</f>
        <v>#REF!</v>
      </c>
      <c r="M28" s="16" t="e">
        <f>'3УслДостИнвОц'!#REF!</f>
        <v>#REF!</v>
      </c>
      <c r="N28" s="18" t="e">
        <f>'3УслДостИнвОц'!#REF!</f>
        <v>#REF!</v>
      </c>
      <c r="O28" s="18" t="e">
        <f t="shared" si="3"/>
        <v>#REF!</v>
      </c>
      <c r="P28" s="18" t="e">
        <f>'4ДобрВежл'!#REF!</f>
        <v>#REF!</v>
      </c>
      <c r="Q28" s="18" t="e">
        <f>'4ДобрВежл'!#REF!</f>
        <v>#REF!</v>
      </c>
      <c r="R28" s="18" t="e">
        <f>'4ДобрВежл'!#REF!</f>
        <v>#REF!</v>
      </c>
      <c r="S28" s="18" t="e">
        <f t="shared" si="4"/>
        <v>#REF!</v>
      </c>
      <c r="T28" s="18" t="e">
        <f>'5УдовлУсл'!#REF!</f>
        <v>#REF!</v>
      </c>
      <c r="U28" s="18" t="e">
        <f>'5УдовлУсл'!#REF!</f>
        <v>#REF!</v>
      </c>
      <c r="V28" s="18" t="e">
        <f>'5УдовлУсл'!#REF!</f>
        <v>#REF!</v>
      </c>
      <c r="W28" s="18" t="e">
        <f t="shared" si="5"/>
        <v>#REF!</v>
      </c>
    </row>
    <row r="29" spans="1:23">
      <c r="A29" s="16">
        <v>25</v>
      </c>
      <c r="B29" s="16" t="s">
        <v>216</v>
      </c>
      <c r="C29" s="16" t="s">
        <v>136</v>
      </c>
      <c r="D29" s="18" t="e">
        <f t="shared" si="0"/>
        <v>#REF!</v>
      </c>
      <c r="E29" s="18">
        <f>'1ОиДинфоб'!G26</f>
        <v>24.999999999999996</v>
      </c>
      <c r="F29" s="18">
        <f>'1ОиДинфоб'!J26</f>
        <v>30</v>
      </c>
      <c r="G29" s="18">
        <f>'1ОиДинфоб'!P26</f>
        <v>39.847830261136721</v>
      </c>
      <c r="H29" s="18">
        <f t="shared" si="1"/>
        <v>94.847830261136721</v>
      </c>
      <c r="I29" s="18" t="e">
        <f>'2КомУслОц'!#REF!</f>
        <v>#REF!</v>
      </c>
      <c r="J29" s="18" t="e">
        <f>'2КомУслОц'!#REF!</f>
        <v>#REF!</v>
      </c>
      <c r="K29" s="18" t="e">
        <f t="shared" si="2"/>
        <v>#REF!</v>
      </c>
      <c r="L29" s="16" t="e">
        <f>'3УслДостИнвОц'!#REF!</f>
        <v>#REF!</v>
      </c>
      <c r="M29" s="16" t="e">
        <f>'3УслДостИнвОц'!#REF!</f>
        <v>#REF!</v>
      </c>
      <c r="N29" s="18" t="e">
        <f>'3УслДостИнвОц'!#REF!</f>
        <v>#REF!</v>
      </c>
      <c r="O29" s="18" t="e">
        <f t="shared" si="3"/>
        <v>#REF!</v>
      </c>
      <c r="P29" s="18" t="e">
        <f>'4ДобрВежл'!#REF!</f>
        <v>#REF!</v>
      </c>
      <c r="Q29" s="18" t="e">
        <f>'4ДобрВежл'!#REF!</f>
        <v>#REF!</v>
      </c>
      <c r="R29" s="18" t="e">
        <f>'4ДобрВежл'!#REF!</f>
        <v>#REF!</v>
      </c>
      <c r="S29" s="18" t="e">
        <f t="shared" si="4"/>
        <v>#REF!</v>
      </c>
      <c r="T29" s="18" t="e">
        <f>'5УдовлУсл'!#REF!</f>
        <v>#REF!</v>
      </c>
      <c r="U29" s="18" t="e">
        <f>'5УдовлУсл'!#REF!</f>
        <v>#REF!</v>
      </c>
      <c r="V29" s="18" t="e">
        <f>'5УдовлУсл'!#REF!</f>
        <v>#REF!</v>
      </c>
      <c r="W29" s="18" t="e">
        <f t="shared" si="5"/>
        <v>#REF!</v>
      </c>
    </row>
    <row r="30" spans="1:23">
      <c r="A30" s="16">
        <v>26</v>
      </c>
      <c r="B30" s="16" t="s">
        <v>246</v>
      </c>
      <c r="C30" s="16" t="s">
        <v>180</v>
      </c>
      <c r="D30" s="18" t="e">
        <f t="shared" si="0"/>
        <v>#REF!</v>
      </c>
      <c r="E30" s="18">
        <f>'1ОиДинфоб'!G68</f>
        <v>28.636363636363637</v>
      </c>
      <c r="F30" s="18">
        <f>'1ОиДинфоб'!J68</f>
        <v>27</v>
      </c>
      <c r="G30" s="18">
        <f>'1ОиДинфоб'!P68</f>
        <v>39.658471613297081</v>
      </c>
      <c r="H30" s="18">
        <f t="shared" si="1"/>
        <v>95.294835249660721</v>
      </c>
      <c r="I30" s="18" t="e">
        <f>'2КомУслОц'!#REF!</f>
        <v>#REF!</v>
      </c>
      <c r="J30" s="18" t="e">
        <f>'2КомУслОц'!#REF!</f>
        <v>#REF!</v>
      </c>
      <c r="K30" s="18" t="e">
        <f t="shared" si="2"/>
        <v>#REF!</v>
      </c>
      <c r="L30" s="16" t="e">
        <f>'3УслДостИнвОц'!#REF!</f>
        <v>#REF!</v>
      </c>
      <c r="M30" s="16" t="e">
        <f>'3УслДостИнвОц'!#REF!</f>
        <v>#REF!</v>
      </c>
      <c r="N30" s="18" t="e">
        <f>'3УслДостИнвОц'!#REF!</f>
        <v>#REF!</v>
      </c>
      <c r="O30" s="18" t="e">
        <f t="shared" si="3"/>
        <v>#REF!</v>
      </c>
      <c r="P30" s="18" t="e">
        <f>'4ДобрВежл'!#REF!</f>
        <v>#REF!</v>
      </c>
      <c r="Q30" s="18" t="e">
        <f>'4ДобрВежл'!#REF!</f>
        <v>#REF!</v>
      </c>
      <c r="R30" s="18" t="e">
        <f>'4ДобрВежл'!#REF!</f>
        <v>#REF!</v>
      </c>
      <c r="S30" s="18" t="e">
        <f t="shared" si="4"/>
        <v>#REF!</v>
      </c>
      <c r="T30" s="18" t="e">
        <f>'5УдовлУсл'!#REF!</f>
        <v>#REF!</v>
      </c>
      <c r="U30" s="18" t="e">
        <f>'5УдовлУсл'!#REF!</f>
        <v>#REF!</v>
      </c>
      <c r="V30" s="18" t="e">
        <f>'5УдовлУсл'!#REF!</f>
        <v>#REF!</v>
      </c>
      <c r="W30" s="18" t="e">
        <f t="shared" si="5"/>
        <v>#REF!</v>
      </c>
    </row>
    <row r="31" spans="1:23">
      <c r="A31" s="16">
        <v>27</v>
      </c>
      <c r="B31" s="16" t="s">
        <v>258</v>
      </c>
      <c r="C31" s="16" t="s">
        <v>197</v>
      </c>
      <c r="D31" s="18" t="e">
        <f t="shared" si="0"/>
        <v>#REF!</v>
      </c>
      <c r="E31" s="18">
        <f>'1ОиДинфоб'!G85</f>
        <v>26.914414414414409</v>
      </c>
      <c r="F31" s="18">
        <f>'1ОиДинфоб'!J85</f>
        <v>30</v>
      </c>
      <c r="G31" s="18">
        <f>'1ОиДинфоб'!P85</f>
        <v>39.812731610262993</v>
      </c>
      <c r="H31" s="18">
        <f t="shared" si="1"/>
        <v>96.72714602467741</v>
      </c>
      <c r="I31" s="18" t="e">
        <f>'2КомУслОц'!#REF!</f>
        <v>#REF!</v>
      </c>
      <c r="J31" s="18" t="e">
        <f>'2КомУслОц'!#REF!</f>
        <v>#REF!</v>
      </c>
      <c r="K31" s="18" t="e">
        <f t="shared" si="2"/>
        <v>#REF!</v>
      </c>
      <c r="L31" s="16" t="e">
        <f>'3УслДостИнвОц'!#REF!</f>
        <v>#REF!</v>
      </c>
      <c r="M31" s="16" t="e">
        <f>'3УслДостИнвОц'!#REF!</f>
        <v>#REF!</v>
      </c>
      <c r="N31" s="18" t="e">
        <f>'3УслДостИнвОц'!#REF!</f>
        <v>#REF!</v>
      </c>
      <c r="O31" s="18" t="e">
        <f t="shared" si="3"/>
        <v>#REF!</v>
      </c>
      <c r="P31" s="18" t="e">
        <f>'4ДобрВежл'!#REF!</f>
        <v>#REF!</v>
      </c>
      <c r="Q31" s="18" t="e">
        <f>'4ДобрВежл'!#REF!</f>
        <v>#REF!</v>
      </c>
      <c r="R31" s="18" t="e">
        <f>'4ДобрВежл'!#REF!</f>
        <v>#REF!</v>
      </c>
      <c r="S31" s="18" t="e">
        <f t="shared" si="4"/>
        <v>#REF!</v>
      </c>
      <c r="T31" s="18" t="e">
        <f>'5УдовлУсл'!#REF!</f>
        <v>#REF!</v>
      </c>
      <c r="U31" s="18" t="e">
        <f>'5УдовлУсл'!#REF!</f>
        <v>#REF!</v>
      </c>
      <c r="V31" s="18" t="e">
        <f>'5УдовлУсл'!#REF!</f>
        <v>#REF!</v>
      </c>
      <c r="W31" s="18" t="e">
        <f t="shared" si="5"/>
        <v>#REF!</v>
      </c>
    </row>
    <row r="32" spans="1:23">
      <c r="A32" s="16">
        <v>28</v>
      </c>
      <c r="B32" s="16" t="s">
        <v>213</v>
      </c>
      <c r="C32" s="16" t="s">
        <v>115</v>
      </c>
      <c r="D32" s="18" t="e">
        <f t="shared" si="0"/>
        <v>#REF!</v>
      </c>
      <c r="E32" s="18">
        <f>'1ОиДинфоб'!G5</f>
        <v>24.681372549019603</v>
      </c>
      <c r="F32" s="18">
        <f>'1ОиДинфоб'!J5</f>
        <v>30</v>
      </c>
      <c r="G32" s="18">
        <f>'1ОиДинфоб'!P5</f>
        <v>39.788151661813949</v>
      </c>
      <c r="H32" s="18">
        <f t="shared" si="1"/>
        <v>94.469524210833555</v>
      </c>
      <c r="I32" s="18" t="e">
        <f>'2КомУслОц'!#REF!</f>
        <v>#REF!</v>
      </c>
      <c r="J32" s="18" t="e">
        <f>'2КомУслОц'!#REF!</f>
        <v>#REF!</v>
      </c>
      <c r="K32" s="18" t="e">
        <f t="shared" si="2"/>
        <v>#REF!</v>
      </c>
      <c r="L32" s="16" t="e">
        <f>'3УслДостИнвОц'!#REF!</f>
        <v>#REF!</v>
      </c>
      <c r="M32" s="16" t="e">
        <f>'3УслДостИнвОц'!#REF!</f>
        <v>#REF!</v>
      </c>
      <c r="N32" s="18" t="e">
        <f>'3УслДостИнвОц'!#REF!</f>
        <v>#REF!</v>
      </c>
      <c r="O32" s="18" t="e">
        <f t="shared" si="3"/>
        <v>#REF!</v>
      </c>
      <c r="P32" s="18" t="e">
        <f>'4ДобрВежл'!#REF!</f>
        <v>#REF!</v>
      </c>
      <c r="Q32" s="18" t="e">
        <f>'4ДобрВежл'!#REF!</f>
        <v>#REF!</v>
      </c>
      <c r="R32" s="18" t="e">
        <f>'4ДобрВежл'!#REF!</f>
        <v>#REF!</v>
      </c>
      <c r="S32" s="18" t="e">
        <f t="shared" si="4"/>
        <v>#REF!</v>
      </c>
      <c r="T32" s="18" t="e">
        <f>'5УдовлУсл'!#REF!</f>
        <v>#REF!</v>
      </c>
      <c r="U32" s="18" t="e">
        <f>'5УдовлУсл'!#REF!</f>
        <v>#REF!</v>
      </c>
      <c r="V32" s="18" t="e">
        <f>'5УдовлУсл'!#REF!</f>
        <v>#REF!</v>
      </c>
      <c r="W32" s="18" t="e">
        <f t="shared" si="5"/>
        <v>#REF!</v>
      </c>
    </row>
    <row r="33" spans="1:23">
      <c r="A33" s="16">
        <v>29</v>
      </c>
      <c r="B33" s="16" t="s">
        <v>247</v>
      </c>
      <c r="C33" s="16" t="s">
        <v>181</v>
      </c>
      <c r="D33" s="18" t="e">
        <f t="shared" si="0"/>
        <v>#REF!</v>
      </c>
      <c r="E33" s="18">
        <f>'1ОиДинфоб'!G69</f>
        <v>24.411764705882351</v>
      </c>
      <c r="F33" s="18">
        <f>'1ОиДинфоб'!J69</f>
        <v>30</v>
      </c>
      <c r="G33" s="18">
        <f>'1ОиДинфоб'!P69</f>
        <v>39.819438369346521</v>
      </c>
      <c r="H33" s="18">
        <f t="shared" si="1"/>
        <v>94.231203075228876</v>
      </c>
      <c r="I33" s="18" t="e">
        <f>'2КомУслОц'!#REF!</f>
        <v>#REF!</v>
      </c>
      <c r="J33" s="18" t="e">
        <f>'2КомУслОц'!#REF!</f>
        <v>#REF!</v>
      </c>
      <c r="K33" s="18" t="e">
        <f t="shared" si="2"/>
        <v>#REF!</v>
      </c>
      <c r="L33" s="16" t="e">
        <f>'3УслДостИнвОц'!#REF!</f>
        <v>#REF!</v>
      </c>
      <c r="M33" s="16" t="e">
        <f>'3УслДостИнвОц'!#REF!</f>
        <v>#REF!</v>
      </c>
      <c r="N33" s="18" t="e">
        <f>'3УслДостИнвОц'!#REF!</f>
        <v>#REF!</v>
      </c>
      <c r="O33" s="18" t="e">
        <f t="shared" si="3"/>
        <v>#REF!</v>
      </c>
      <c r="P33" s="18" t="e">
        <f>'4ДобрВежл'!#REF!</f>
        <v>#REF!</v>
      </c>
      <c r="Q33" s="18" t="e">
        <f>'4ДобрВежл'!#REF!</f>
        <v>#REF!</v>
      </c>
      <c r="R33" s="18" t="e">
        <f>'4ДобрВежл'!#REF!</f>
        <v>#REF!</v>
      </c>
      <c r="S33" s="18" t="e">
        <f t="shared" si="4"/>
        <v>#REF!</v>
      </c>
      <c r="T33" s="18" t="e">
        <f>'5УдовлУсл'!#REF!</f>
        <v>#REF!</v>
      </c>
      <c r="U33" s="18" t="e">
        <f>'5УдовлУсл'!#REF!</f>
        <v>#REF!</v>
      </c>
      <c r="V33" s="18" t="e">
        <f>'5УдовлУсл'!#REF!</f>
        <v>#REF!</v>
      </c>
      <c r="W33" s="18" t="e">
        <f t="shared" si="5"/>
        <v>#REF!</v>
      </c>
    </row>
    <row r="34" spans="1:23">
      <c r="A34" s="16">
        <v>30</v>
      </c>
      <c r="B34" s="16" t="s">
        <v>216</v>
      </c>
      <c r="C34" s="16" t="s">
        <v>118</v>
      </c>
      <c r="D34" s="18" t="e">
        <f t="shared" si="0"/>
        <v>#REF!</v>
      </c>
      <c r="E34" s="18">
        <f>'1ОиДинфоб'!G8</f>
        <v>27.083333333333332</v>
      </c>
      <c r="F34" s="18">
        <f>'1ОиДинфоб'!J8</f>
        <v>27</v>
      </c>
      <c r="G34" s="18">
        <f>'1ОиДинфоб'!P8</f>
        <v>39.008608505717596</v>
      </c>
      <c r="H34" s="18">
        <f t="shared" si="1"/>
        <v>93.091941839050918</v>
      </c>
      <c r="I34" s="18" t="e">
        <f>'2КомУслОц'!#REF!</f>
        <v>#REF!</v>
      </c>
      <c r="J34" s="18" t="e">
        <f>'2КомУслОц'!#REF!</f>
        <v>#REF!</v>
      </c>
      <c r="K34" s="18" t="e">
        <f t="shared" si="2"/>
        <v>#REF!</v>
      </c>
      <c r="L34" s="16" t="e">
        <f>'3УслДостИнвОц'!#REF!</f>
        <v>#REF!</v>
      </c>
      <c r="M34" s="16" t="e">
        <f>'3УслДостИнвОц'!#REF!</f>
        <v>#REF!</v>
      </c>
      <c r="N34" s="18" t="e">
        <f>'3УслДостИнвОц'!#REF!</f>
        <v>#REF!</v>
      </c>
      <c r="O34" s="18" t="e">
        <f t="shared" si="3"/>
        <v>#REF!</v>
      </c>
      <c r="P34" s="18" t="e">
        <f>'4ДобрВежл'!#REF!</f>
        <v>#REF!</v>
      </c>
      <c r="Q34" s="18" t="e">
        <f>'4ДобрВежл'!#REF!</f>
        <v>#REF!</v>
      </c>
      <c r="R34" s="18" t="e">
        <f>'4ДобрВежл'!#REF!</f>
        <v>#REF!</v>
      </c>
      <c r="S34" s="18" t="e">
        <f t="shared" si="4"/>
        <v>#REF!</v>
      </c>
      <c r="T34" s="18" t="e">
        <f>'5УдовлУсл'!#REF!</f>
        <v>#REF!</v>
      </c>
      <c r="U34" s="18" t="e">
        <f>'5УдовлУсл'!#REF!</f>
        <v>#REF!</v>
      </c>
      <c r="V34" s="18" t="e">
        <f>'5УдовлУсл'!#REF!</f>
        <v>#REF!</v>
      </c>
      <c r="W34" s="18" t="e">
        <f t="shared" si="5"/>
        <v>#REF!</v>
      </c>
    </row>
    <row r="35" spans="1:23">
      <c r="A35" s="16">
        <v>31</v>
      </c>
      <c r="B35" s="16" t="s">
        <v>238</v>
      </c>
      <c r="C35" s="16" t="s">
        <v>169</v>
      </c>
      <c r="D35" s="18" t="e">
        <f t="shared" si="0"/>
        <v>#REF!</v>
      </c>
      <c r="E35" s="18">
        <f>'1ОиДинфоб'!G57</f>
        <v>30</v>
      </c>
      <c r="F35" s="18">
        <f>'1ОиДинфоб'!J57</f>
        <v>30</v>
      </c>
      <c r="G35" s="18">
        <f>'1ОиДинфоб'!P57</f>
        <v>40</v>
      </c>
      <c r="H35" s="18">
        <f t="shared" si="1"/>
        <v>100</v>
      </c>
      <c r="I35" s="18" t="e">
        <f>'2КомУслОц'!#REF!</f>
        <v>#REF!</v>
      </c>
      <c r="J35" s="18" t="e">
        <f>'2КомУслОц'!#REF!</f>
        <v>#REF!</v>
      </c>
      <c r="K35" s="18" t="e">
        <f t="shared" si="2"/>
        <v>#REF!</v>
      </c>
      <c r="L35" s="16" t="e">
        <f>'3УслДостИнвОц'!#REF!</f>
        <v>#REF!</v>
      </c>
      <c r="M35" s="16" t="e">
        <f>'3УслДостИнвОц'!#REF!</f>
        <v>#REF!</v>
      </c>
      <c r="N35" s="18" t="e">
        <f>'3УслДостИнвОц'!#REF!</f>
        <v>#REF!</v>
      </c>
      <c r="O35" s="18" t="e">
        <f t="shared" si="3"/>
        <v>#REF!</v>
      </c>
      <c r="P35" s="18" t="e">
        <f>'4ДобрВежл'!#REF!</f>
        <v>#REF!</v>
      </c>
      <c r="Q35" s="18" t="e">
        <f>'4ДобрВежл'!#REF!</f>
        <v>#REF!</v>
      </c>
      <c r="R35" s="18" t="e">
        <f>'4ДобрВежл'!#REF!</f>
        <v>#REF!</v>
      </c>
      <c r="S35" s="18" t="e">
        <f t="shared" si="4"/>
        <v>#REF!</v>
      </c>
      <c r="T35" s="18" t="e">
        <f>'5УдовлУсл'!#REF!</f>
        <v>#REF!</v>
      </c>
      <c r="U35" s="18" t="e">
        <f>'5УдовлУсл'!#REF!</f>
        <v>#REF!</v>
      </c>
      <c r="V35" s="18" t="e">
        <f>'5УдовлУсл'!#REF!</f>
        <v>#REF!</v>
      </c>
      <c r="W35" s="18" t="e">
        <f t="shared" si="5"/>
        <v>#REF!</v>
      </c>
    </row>
    <row r="36" spans="1:23">
      <c r="A36" s="16">
        <v>32</v>
      </c>
      <c r="B36" s="16" t="s">
        <v>216</v>
      </c>
      <c r="C36" s="16" t="s">
        <v>129</v>
      </c>
      <c r="D36" s="18" t="e">
        <f t="shared" si="0"/>
        <v>#REF!</v>
      </c>
      <c r="E36" s="18">
        <f>'1ОиДинфоб'!G19</f>
        <v>29.571428571428573</v>
      </c>
      <c r="F36" s="18">
        <f>'1ОиДинфоб'!J19</f>
        <v>30</v>
      </c>
      <c r="G36" s="18">
        <f>'1ОиДинфоб'!P19</f>
        <v>39.402472527472526</v>
      </c>
      <c r="H36" s="18">
        <f t="shared" si="1"/>
        <v>98.973901098901095</v>
      </c>
      <c r="I36" s="18" t="e">
        <f>'2КомУслОц'!#REF!</f>
        <v>#REF!</v>
      </c>
      <c r="J36" s="18" t="e">
        <f>'2КомУслОц'!#REF!</f>
        <v>#REF!</v>
      </c>
      <c r="K36" s="18" t="e">
        <f t="shared" si="2"/>
        <v>#REF!</v>
      </c>
      <c r="L36" s="16" t="e">
        <f>'3УслДостИнвОц'!#REF!</f>
        <v>#REF!</v>
      </c>
      <c r="M36" s="16" t="e">
        <f>'3УслДостИнвОц'!#REF!</f>
        <v>#REF!</v>
      </c>
      <c r="N36" s="18" t="e">
        <f>'3УслДостИнвОц'!#REF!</f>
        <v>#REF!</v>
      </c>
      <c r="O36" s="18" t="e">
        <f t="shared" si="3"/>
        <v>#REF!</v>
      </c>
      <c r="P36" s="18" t="e">
        <f>'4ДобрВежл'!#REF!</f>
        <v>#REF!</v>
      </c>
      <c r="Q36" s="18" t="e">
        <f>'4ДобрВежл'!#REF!</f>
        <v>#REF!</v>
      </c>
      <c r="R36" s="18" t="e">
        <f>'4ДобрВежл'!#REF!</f>
        <v>#REF!</v>
      </c>
      <c r="S36" s="18" t="e">
        <f t="shared" si="4"/>
        <v>#REF!</v>
      </c>
      <c r="T36" s="18" t="e">
        <f>'5УдовлУсл'!#REF!</f>
        <v>#REF!</v>
      </c>
      <c r="U36" s="18" t="e">
        <f>'5УдовлУсл'!#REF!</f>
        <v>#REF!</v>
      </c>
      <c r="V36" s="18" t="e">
        <f>'5УдовлУсл'!#REF!</f>
        <v>#REF!</v>
      </c>
      <c r="W36" s="18" t="e">
        <f t="shared" si="5"/>
        <v>#REF!</v>
      </c>
    </row>
    <row r="37" spans="1:23">
      <c r="A37" s="16">
        <v>33</v>
      </c>
      <c r="B37" s="16" t="s">
        <v>252</v>
      </c>
      <c r="C37" s="16" t="s">
        <v>190</v>
      </c>
      <c r="D37" s="18" t="e">
        <f t="shared" si="0"/>
        <v>#REF!</v>
      </c>
      <c r="E37" s="18">
        <f>'1ОиДинфоб'!G78</f>
        <v>30</v>
      </c>
      <c r="F37" s="18">
        <f>'1ОиДинфоб'!J78</f>
        <v>27</v>
      </c>
      <c r="G37" s="18">
        <f>'1ОиДинфоб'!P78</f>
        <v>39.487320228552264</v>
      </c>
      <c r="H37" s="18">
        <f t="shared" ref="H37:H68" si="6">E37+F37+G37</f>
        <v>96.487320228552264</v>
      </c>
      <c r="I37" s="18" t="e">
        <f>'2КомУслОц'!#REF!</f>
        <v>#REF!</v>
      </c>
      <c r="J37" s="18" t="e">
        <f>'2КомУслОц'!#REF!</f>
        <v>#REF!</v>
      </c>
      <c r="K37" s="18" t="e">
        <f t="shared" ref="K37:K68" si="7">I37+J37</f>
        <v>#REF!</v>
      </c>
      <c r="L37" s="16" t="e">
        <f>'3УслДостИнвОц'!#REF!</f>
        <v>#REF!</v>
      </c>
      <c r="M37" s="16" t="e">
        <f>'3УслДостИнвОц'!#REF!</f>
        <v>#REF!</v>
      </c>
      <c r="N37" s="18" t="e">
        <f>'3УслДостИнвОц'!#REF!</f>
        <v>#REF!</v>
      </c>
      <c r="O37" s="18" t="e">
        <f t="shared" ref="O37:O68" si="8">L37+M37+N37</f>
        <v>#REF!</v>
      </c>
      <c r="P37" s="18" t="e">
        <f>'4ДобрВежл'!#REF!</f>
        <v>#REF!</v>
      </c>
      <c r="Q37" s="18" t="e">
        <f>'4ДобрВежл'!#REF!</f>
        <v>#REF!</v>
      </c>
      <c r="R37" s="18" t="e">
        <f>'4ДобрВежл'!#REF!</f>
        <v>#REF!</v>
      </c>
      <c r="S37" s="18" t="e">
        <f t="shared" ref="S37:S68" si="9">SUM(P37:R37)</f>
        <v>#REF!</v>
      </c>
      <c r="T37" s="18" t="e">
        <f>'5УдовлУсл'!#REF!</f>
        <v>#REF!</v>
      </c>
      <c r="U37" s="18" t="e">
        <f>'5УдовлУсл'!#REF!</f>
        <v>#REF!</v>
      </c>
      <c r="V37" s="18" t="e">
        <f>'5УдовлУсл'!#REF!</f>
        <v>#REF!</v>
      </c>
      <c r="W37" s="18" t="e">
        <f t="shared" ref="W37:W68" si="10">SUM(T37:V37)</f>
        <v>#REF!</v>
      </c>
    </row>
    <row r="38" spans="1:23">
      <c r="A38" s="16">
        <v>34</v>
      </c>
      <c r="B38" s="16" t="s">
        <v>224</v>
      </c>
      <c r="C38" s="16" t="s">
        <v>151</v>
      </c>
      <c r="D38" s="18" t="e">
        <f t="shared" si="0"/>
        <v>#REF!</v>
      </c>
      <c r="E38" s="18">
        <f>'1ОиДинфоб'!G41</f>
        <v>24.857142857142854</v>
      </c>
      <c r="F38" s="18">
        <f>'1ОиДинфоб'!J41</f>
        <v>30</v>
      </c>
      <c r="G38" s="18">
        <f>'1ОиДинфоб'!P41</f>
        <v>40</v>
      </c>
      <c r="H38" s="18">
        <f t="shared" si="6"/>
        <v>94.857142857142861</v>
      </c>
      <c r="I38" s="18" t="e">
        <f>'2КомУслОц'!#REF!</f>
        <v>#REF!</v>
      </c>
      <c r="J38" s="18" t="e">
        <f>'2КомУслОц'!#REF!</f>
        <v>#REF!</v>
      </c>
      <c r="K38" s="18" t="e">
        <f t="shared" si="7"/>
        <v>#REF!</v>
      </c>
      <c r="L38" s="16" t="e">
        <f>'3УслДостИнвОц'!#REF!</f>
        <v>#REF!</v>
      </c>
      <c r="M38" s="16" t="e">
        <f>'3УслДостИнвОц'!#REF!</f>
        <v>#REF!</v>
      </c>
      <c r="N38" s="18" t="e">
        <f>'3УслДостИнвОц'!#REF!</f>
        <v>#REF!</v>
      </c>
      <c r="O38" s="18" t="e">
        <f t="shared" si="8"/>
        <v>#REF!</v>
      </c>
      <c r="P38" s="18" t="e">
        <f>'4ДобрВежл'!#REF!</f>
        <v>#REF!</v>
      </c>
      <c r="Q38" s="18" t="e">
        <f>'4ДобрВежл'!#REF!</f>
        <v>#REF!</v>
      </c>
      <c r="R38" s="18" t="e">
        <f>'4ДобрВежл'!#REF!</f>
        <v>#REF!</v>
      </c>
      <c r="S38" s="18" t="e">
        <f t="shared" si="9"/>
        <v>#REF!</v>
      </c>
      <c r="T38" s="18" t="e">
        <f>'5УдовлУсл'!#REF!</f>
        <v>#REF!</v>
      </c>
      <c r="U38" s="18" t="e">
        <f>'5УдовлУсл'!#REF!</f>
        <v>#REF!</v>
      </c>
      <c r="V38" s="18" t="e">
        <f>'5УдовлУсл'!#REF!</f>
        <v>#REF!</v>
      </c>
      <c r="W38" s="18" t="e">
        <f t="shared" si="10"/>
        <v>#REF!</v>
      </c>
    </row>
    <row r="39" spans="1:23">
      <c r="A39" s="16">
        <v>35</v>
      </c>
      <c r="B39" s="16" t="s">
        <v>216</v>
      </c>
      <c r="C39" s="16" t="s">
        <v>134</v>
      </c>
      <c r="D39" s="18" t="e">
        <f t="shared" si="0"/>
        <v>#REF!</v>
      </c>
      <c r="E39" s="18">
        <f>'1ОиДинфоб'!G24</f>
        <v>30</v>
      </c>
      <c r="F39" s="18">
        <f>'1ОиДинфоб'!J24</f>
        <v>18</v>
      </c>
      <c r="G39" s="18">
        <f>'1ОиДинфоб'!P24</f>
        <v>39.842767295597483</v>
      </c>
      <c r="H39" s="18">
        <f t="shared" si="6"/>
        <v>87.842767295597483</v>
      </c>
      <c r="I39" s="18" t="e">
        <f>'2КомУслОц'!#REF!</f>
        <v>#REF!</v>
      </c>
      <c r="J39" s="18" t="e">
        <f>'2КомУслОц'!#REF!</f>
        <v>#REF!</v>
      </c>
      <c r="K39" s="18" t="e">
        <f t="shared" si="7"/>
        <v>#REF!</v>
      </c>
      <c r="L39" s="16" t="e">
        <f>'3УслДостИнвОц'!#REF!</f>
        <v>#REF!</v>
      </c>
      <c r="M39" s="16" t="e">
        <f>'3УслДостИнвОц'!#REF!</f>
        <v>#REF!</v>
      </c>
      <c r="N39" s="18" t="e">
        <f>'3УслДостИнвОц'!#REF!</f>
        <v>#REF!</v>
      </c>
      <c r="O39" s="18" t="e">
        <f t="shared" si="8"/>
        <v>#REF!</v>
      </c>
      <c r="P39" s="18" t="e">
        <f>'4ДобрВежл'!#REF!</f>
        <v>#REF!</v>
      </c>
      <c r="Q39" s="18" t="e">
        <f>'4ДобрВежл'!#REF!</f>
        <v>#REF!</v>
      </c>
      <c r="R39" s="18" t="e">
        <f>'4ДобрВежл'!#REF!</f>
        <v>#REF!</v>
      </c>
      <c r="S39" s="18" t="e">
        <f t="shared" si="9"/>
        <v>#REF!</v>
      </c>
      <c r="T39" s="18" t="e">
        <f>'5УдовлУсл'!#REF!</f>
        <v>#REF!</v>
      </c>
      <c r="U39" s="18" t="e">
        <f>'5УдовлУсл'!#REF!</f>
        <v>#REF!</v>
      </c>
      <c r="V39" s="18" t="e">
        <f>'5УдовлУсл'!#REF!</f>
        <v>#REF!</v>
      </c>
      <c r="W39" s="18" t="e">
        <f t="shared" si="10"/>
        <v>#REF!</v>
      </c>
    </row>
    <row r="40" spans="1:23">
      <c r="A40" s="16">
        <v>36</v>
      </c>
      <c r="B40" s="16" t="s">
        <v>248</v>
      </c>
      <c r="C40" s="16" t="s">
        <v>182</v>
      </c>
      <c r="D40" s="18" t="e">
        <f t="shared" si="0"/>
        <v>#REF!</v>
      </c>
      <c r="E40" s="18">
        <f>'1ОиДинфоб'!G70</f>
        <v>26.25</v>
      </c>
      <c r="F40" s="18">
        <f>'1ОиДинфоб'!J70</f>
        <v>30</v>
      </c>
      <c r="G40" s="18">
        <f>'1ОиДинфоб'!P70</f>
        <v>40</v>
      </c>
      <c r="H40" s="18">
        <f t="shared" si="6"/>
        <v>96.25</v>
      </c>
      <c r="I40" s="18" t="e">
        <f>'2КомУслОц'!#REF!</f>
        <v>#REF!</v>
      </c>
      <c r="J40" s="18" t="e">
        <f>'2КомУслОц'!#REF!</f>
        <v>#REF!</v>
      </c>
      <c r="K40" s="18" t="e">
        <f t="shared" si="7"/>
        <v>#REF!</v>
      </c>
      <c r="L40" s="16" t="e">
        <f>'3УслДостИнвОц'!#REF!</f>
        <v>#REF!</v>
      </c>
      <c r="M40" s="16" t="e">
        <f>'3УслДостИнвОц'!#REF!</f>
        <v>#REF!</v>
      </c>
      <c r="N40" s="18" t="e">
        <f>'3УслДостИнвОц'!#REF!</f>
        <v>#REF!</v>
      </c>
      <c r="O40" s="18" t="e">
        <f t="shared" si="8"/>
        <v>#REF!</v>
      </c>
      <c r="P40" s="18" t="e">
        <f>'4ДобрВежл'!#REF!</f>
        <v>#REF!</v>
      </c>
      <c r="Q40" s="18" t="e">
        <f>'4ДобрВежл'!#REF!</f>
        <v>#REF!</v>
      </c>
      <c r="R40" s="18" t="e">
        <f>'4ДобрВежл'!#REF!</f>
        <v>#REF!</v>
      </c>
      <c r="S40" s="18" t="e">
        <f t="shared" si="9"/>
        <v>#REF!</v>
      </c>
      <c r="T40" s="18" t="e">
        <f>'5УдовлУсл'!#REF!</f>
        <v>#REF!</v>
      </c>
      <c r="U40" s="18" t="e">
        <f>'5УдовлУсл'!#REF!</f>
        <v>#REF!</v>
      </c>
      <c r="V40" s="18" t="e">
        <f>'5УдовлУсл'!#REF!</f>
        <v>#REF!</v>
      </c>
      <c r="W40" s="18" t="e">
        <f t="shared" si="10"/>
        <v>#REF!</v>
      </c>
    </row>
    <row r="41" spans="1:23">
      <c r="A41" s="16">
        <v>37</v>
      </c>
      <c r="B41" s="16" t="s">
        <v>243</v>
      </c>
      <c r="C41" s="16" t="s">
        <v>176</v>
      </c>
      <c r="D41" s="18" t="e">
        <f t="shared" si="0"/>
        <v>#REF!</v>
      </c>
      <c r="E41" s="18">
        <f>'1ОиДинфоб'!G64</f>
        <v>29.558823529411764</v>
      </c>
      <c r="F41" s="18">
        <f>'1ОиДинфоб'!J64</f>
        <v>27</v>
      </c>
      <c r="G41" s="18">
        <f>'1ОиДинфоб'!P64</f>
        <v>39.703896103896113</v>
      </c>
      <c r="H41" s="18">
        <f t="shared" si="6"/>
        <v>96.262719633307881</v>
      </c>
      <c r="I41" s="18" t="e">
        <f>'2КомУслОц'!#REF!</f>
        <v>#REF!</v>
      </c>
      <c r="J41" s="18" t="e">
        <f>'2КомУслОц'!#REF!</f>
        <v>#REF!</v>
      </c>
      <c r="K41" s="18" t="e">
        <f t="shared" si="7"/>
        <v>#REF!</v>
      </c>
      <c r="L41" s="16" t="e">
        <f>'3УслДостИнвОц'!#REF!</f>
        <v>#REF!</v>
      </c>
      <c r="M41" s="16" t="e">
        <f>'3УслДостИнвОц'!#REF!</f>
        <v>#REF!</v>
      </c>
      <c r="N41" s="18" t="e">
        <f>'3УслДостИнвОц'!#REF!</f>
        <v>#REF!</v>
      </c>
      <c r="O41" s="18" t="e">
        <f t="shared" si="8"/>
        <v>#REF!</v>
      </c>
      <c r="P41" s="18" t="e">
        <f>'4ДобрВежл'!#REF!</f>
        <v>#REF!</v>
      </c>
      <c r="Q41" s="18" t="e">
        <f>'4ДобрВежл'!#REF!</f>
        <v>#REF!</v>
      </c>
      <c r="R41" s="18" t="e">
        <f>'4ДобрВежл'!#REF!</f>
        <v>#REF!</v>
      </c>
      <c r="S41" s="18" t="e">
        <f t="shared" si="9"/>
        <v>#REF!</v>
      </c>
      <c r="T41" s="18" t="e">
        <f>'5УдовлУсл'!#REF!</f>
        <v>#REF!</v>
      </c>
      <c r="U41" s="18" t="e">
        <f>'5УдовлУсл'!#REF!</f>
        <v>#REF!</v>
      </c>
      <c r="V41" s="18" t="e">
        <f>'5УдовлУсл'!#REF!</f>
        <v>#REF!</v>
      </c>
      <c r="W41" s="18" t="e">
        <f t="shared" si="10"/>
        <v>#REF!</v>
      </c>
    </row>
    <row r="42" spans="1:23">
      <c r="A42" s="16">
        <v>38</v>
      </c>
      <c r="B42" s="16" t="s">
        <v>242</v>
      </c>
      <c r="C42" s="16" t="s">
        <v>175</v>
      </c>
      <c r="D42" s="18" t="e">
        <f t="shared" si="0"/>
        <v>#REF!</v>
      </c>
      <c r="E42" s="18">
        <f>'1ОиДинфоб'!G63</f>
        <v>28.125</v>
      </c>
      <c r="F42" s="18">
        <f>'1ОиДинфоб'!J63</f>
        <v>27</v>
      </c>
      <c r="G42" s="18">
        <f>'1ОиДинфоб'!P63</f>
        <v>39.789372782511634</v>
      </c>
      <c r="H42" s="18">
        <f t="shared" si="6"/>
        <v>94.914372782511634</v>
      </c>
      <c r="I42" s="18" t="e">
        <f>'2КомУслОц'!#REF!</f>
        <v>#REF!</v>
      </c>
      <c r="J42" s="18" t="e">
        <f>'2КомУслОц'!#REF!</f>
        <v>#REF!</v>
      </c>
      <c r="K42" s="18" t="e">
        <f t="shared" si="7"/>
        <v>#REF!</v>
      </c>
      <c r="L42" s="16" t="e">
        <f>'3УслДостИнвОц'!#REF!</f>
        <v>#REF!</v>
      </c>
      <c r="M42" s="16" t="e">
        <f>'3УслДостИнвОц'!#REF!</f>
        <v>#REF!</v>
      </c>
      <c r="N42" s="18" t="e">
        <f>'3УслДостИнвОц'!#REF!</f>
        <v>#REF!</v>
      </c>
      <c r="O42" s="18" t="e">
        <f t="shared" si="8"/>
        <v>#REF!</v>
      </c>
      <c r="P42" s="18" t="e">
        <f>'4ДобрВежл'!#REF!</f>
        <v>#REF!</v>
      </c>
      <c r="Q42" s="18" t="e">
        <f>'4ДобрВежл'!#REF!</f>
        <v>#REF!</v>
      </c>
      <c r="R42" s="18" t="e">
        <f>'4ДобрВежл'!#REF!</f>
        <v>#REF!</v>
      </c>
      <c r="S42" s="18" t="e">
        <f t="shared" si="9"/>
        <v>#REF!</v>
      </c>
      <c r="T42" s="18" t="e">
        <f>'5УдовлУсл'!#REF!</f>
        <v>#REF!</v>
      </c>
      <c r="U42" s="18" t="e">
        <f>'5УдовлУсл'!#REF!</f>
        <v>#REF!</v>
      </c>
      <c r="V42" s="18" t="e">
        <f>'5УдовлУсл'!#REF!</f>
        <v>#REF!</v>
      </c>
      <c r="W42" s="18" t="e">
        <f t="shared" si="10"/>
        <v>#REF!</v>
      </c>
    </row>
    <row r="43" spans="1:23">
      <c r="A43" s="16">
        <v>39</v>
      </c>
      <c r="B43" s="16" t="s">
        <v>257</v>
      </c>
      <c r="C43" s="16" t="s">
        <v>195</v>
      </c>
      <c r="D43" s="18" t="e">
        <f t="shared" si="0"/>
        <v>#REF!</v>
      </c>
      <c r="E43" s="18">
        <f>'1ОиДинфоб'!G83</f>
        <v>26.666666666666664</v>
      </c>
      <c r="F43" s="18">
        <f>'1ОиДинфоб'!J83</f>
        <v>18</v>
      </c>
      <c r="G43" s="18">
        <f>'1ОиДинфоб'!P83</f>
        <v>39.333333333333343</v>
      </c>
      <c r="H43" s="18">
        <f t="shared" si="6"/>
        <v>84</v>
      </c>
      <c r="I43" s="18" t="e">
        <f>'2КомУслОц'!#REF!</f>
        <v>#REF!</v>
      </c>
      <c r="J43" s="18" t="e">
        <f>'2КомУслОц'!#REF!</f>
        <v>#REF!</v>
      </c>
      <c r="K43" s="18" t="e">
        <f t="shared" si="7"/>
        <v>#REF!</v>
      </c>
      <c r="L43" s="16" t="e">
        <f>'3УслДостИнвОц'!#REF!</f>
        <v>#REF!</v>
      </c>
      <c r="M43" s="16" t="e">
        <f>'3УслДостИнвОц'!#REF!</f>
        <v>#REF!</v>
      </c>
      <c r="N43" s="18" t="e">
        <f>'3УслДостИнвОц'!#REF!</f>
        <v>#REF!</v>
      </c>
      <c r="O43" s="18" t="e">
        <f t="shared" si="8"/>
        <v>#REF!</v>
      </c>
      <c r="P43" s="18" t="e">
        <f>'4ДобрВежл'!#REF!</f>
        <v>#REF!</v>
      </c>
      <c r="Q43" s="18" t="e">
        <f>'4ДобрВежл'!#REF!</f>
        <v>#REF!</v>
      </c>
      <c r="R43" s="18" t="e">
        <f>'4ДобрВежл'!#REF!</f>
        <v>#REF!</v>
      </c>
      <c r="S43" s="18" t="e">
        <f t="shared" si="9"/>
        <v>#REF!</v>
      </c>
      <c r="T43" s="18" t="e">
        <f>'5УдовлУсл'!#REF!</f>
        <v>#REF!</v>
      </c>
      <c r="U43" s="18" t="e">
        <f>'5УдовлУсл'!#REF!</f>
        <v>#REF!</v>
      </c>
      <c r="V43" s="18" t="e">
        <f>'5УдовлУсл'!#REF!</f>
        <v>#REF!</v>
      </c>
      <c r="W43" s="18" t="e">
        <f t="shared" si="10"/>
        <v>#REF!</v>
      </c>
    </row>
    <row r="44" spans="1:23">
      <c r="A44" s="16">
        <v>40</v>
      </c>
      <c r="B44" s="16" t="s">
        <v>216</v>
      </c>
      <c r="C44" s="16" t="s">
        <v>141</v>
      </c>
      <c r="D44" s="18" t="e">
        <f t="shared" si="0"/>
        <v>#REF!</v>
      </c>
      <c r="E44" s="18">
        <f>'1ОиДинфоб'!G31</f>
        <v>28.815789473684209</v>
      </c>
      <c r="F44" s="18">
        <f>'1ОиДинфоб'!J31</f>
        <v>30</v>
      </c>
      <c r="G44" s="18">
        <f>'1ОиДинфоб'!P31</f>
        <v>39.897996659124033</v>
      </c>
      <c r="H44" s="18">
        <f t="shared" si="6"/>
        <v>98.713786132808238</v>
      </c>
      <c r="I44" s="18" t="e">
        <f>'2КомУслОц'!#REF!</f>
        <v>#REF!</v>
      </c>
      <c r="J44" s="18" t="e">
        <f>'2КомУслОц'!#REF!</f>
        <v>#REF!</v>
      </c>
      <c r="K44" s="18" t="e">
        <f t="shared" si="7"/>
        <v>#REF!</v>
      </c>
      <c r="L44" s="16" t="e">
        <f>'3УслДостИнвОц'!#REF!</f>
        <v>#REF!</v>
      </c>
      <c r="M44" s="16" t="e">
        <f>'3УслДостИнвОц'!#REF!</f>
        <v>#REF!</v>
      </c>
      <c r="N44" s="18" t="e">
        <f>'3УслДостИнвОц'!#REF!</f>
        <v>#REF!</v>
      </c>
      <c r="O44" s="18" t="e">
        <f t="shared" si="8"/>
        <v>#REF!</v>
      </c>
      <c r="P44" s="18" t="e">
        <f>'4ДобрВежл'!#REF!</f>
        <v>#REF!</v>
      </c>
      <c r="Q44" s="18" t="e">
        <f>'4ДобрВежл'!#REF!</f>
        <v>#REF!</v>
      </c>
      <c r="R44" s="18" t="e">
        <f>'4ДобрВежл'!#REF!</f>
        <v>#REF!</v>
      </c>
      <c r="S44" s="18" t="e">
        <f t="shared" si="9"/>
        <v>#REF!</v>
      </c>
      <c r="T44" s="18" t="e">
        <f>'5УдовлУсл'!#REF!</f>
        <v>#REF!</v>
      </c>
      <c r="U44" s="18" t="e">
        <f>'5УдовлУсл'!#REF!</f>
        <v>#REF!</v>
      </c>
      <c r="V44" s="18" t="e">
        <f>'5УдовлУсл'!#REF!</f>
        <v>#REF!</v>
      </c>
      <c r="W44" s="18" t="e">
        <f t="shared" si="10"/>
        <v>#REF!</v>
      </c>
    </row>
    <row r="45" spans="1:23">
      <c r="A45" s="16">
        <v>41</v>
      </c>
      <c r="B45" s="16" t="s">
        <v>219</v>
      </c>
      <c r="C45" s="16" t="s">
        <v>146</v>
      </c>
      <c r="D45" s="18" t="e">
        <f t="shared" si="0"/>
        <v>#REF!</v>
      </c>
      <c r="E45" s="18">
        <f>'1ОиДинфоб'!G36</f>
        <v>25.909090909090907</v>
      </c>
      <c r="F45" s="18">
        <f>'1ОиДинфоб'!J36</f>
        <v>30</v>
      </c>
      <c r="G45" s="18">
        <f>'1ОиДинфоб'!P36</f>
        <v>40</v>
      </c>
      <c r="H45" s="18">
        <f t="shared" si="6"/>
        <v>95.909090909090907</v>
      </c>
      <c r="I45" s="18" t="e">
        <f>'2КомУслОц'!#REF!</f>
        <v>#REF!</v>
      </c>
      <c r="J45" s="18" t="e">
        <f>'2КомУслОц'!#REF!</f>
        <v>#REF!</v>
      </c>
      <c r="K45" s="18" t="e">
        <f t="shared" si="7"/>
        <v>#REF!</v>
      </c>
      <c r="L45" s="16" t="e">
        <f>'3УслДостИнвОц'!#REF!</f>
        <v>#REF!</v>
      </c>
      <c r="M45" s="16" t="e">
        <f>'3УслДостИнвОц'!#REF!</f>
        <v>#REF!</v>
      </c>
      <c r="N45" s="18" t="e">
        <f>'3УслДостИнвОц'!#REF!</f>
        <v>#REF!</v>
      </c>
      <c r="O45" s="18" t="e">
        <f t="shared" si="8"/>
        <v>#REF!</v>
      </c>
      <c r="P45" s="18" t="e">
        <f>'4ДобрВежл'!#REF!</f>
        <v>#REF!</v>
      </c>
      <c r="Q45" s="18" t="e">
        <f>'4ДобрВежл'!#REF!</f>
        <v>#REF!</v>
      </c>
      <c r="R45" s="18" t="e">
        <f>'4ДобрВежл'!#REF!</f>
        <v>#REF!</v>
      </c>
      <c r="S45" s="18" t="e">
        <f t="shared" si="9"/>
        <v>#REF!</v>
      </c>
      <c r="T45" s="18" t="e">
        <f>'5УдовлУсл'!#REF!</f>
        <v>#REF!</v>
      </c>
      <c r="U45" s="18" t="e">
        <f>'5УдовлУсл'!#REF!</f>
        <v>#REF!</v>
      </c>
      <c r="V45" s="18" t="e">
        <f>'5УдовлУсл'!#REF!</f>
        <v>#REF!</v>
      </c>
      <c r="W45" s="18" t="e">
        <f t="shared" si="10"/>
        <v>#REF!</v>
      </c>
    </row>
    <row r="46" spans="1:23">
      <c r="A46" s="16">
        <v>42</v>
      </c>
      <c r="B46" s="16" t="s">
        <v>268</v>
      </c>
      <c r="C46" s="16" t="s">
        <v>208</v>
      </c>
      <c r="D46" s="18" t="e">
        <f t="shared" si="0"/>
        <v>#REF!</v>
      </c>
      <c r="E46" s="18">
        <f>'1ОиДинфоб'!G96</f>
        <v>29.391891891891888</v>
      </c>
      <c r="F46" s="18">
        <f>'1ОиДинфоб'!J96</f>
        <v>18</v>
      </c>
      <c r="G46" s="18">
        <f>'1ОиДинфоб'!P96</f>
        <v>40</v>
      </c>
      <c r="H46" s="18">
        <f t="shared" si="6"/>
        <v>87.391891891891888</v>
      </c>
      <c r="I46" s="18" t="e">
        <f>'2КомУслОц'!#REF!</f>
        <v>#REF!</v>
      </c>
      <c r="J46" s="18" t="e">
        <f>'2КомУслОц'!#REF!</f>
        <v>#REF!</v>
      </c>
      <c r="K46" s="18" t="e">
        <f t="shared" si="7"/>
        <v>#REF!</v>
      </c>
      <c r="L46" s="16" t="e">
        <f>'3УслДостИнвОц'!#REF!</f>
        <v>#REF!</v>
      </c>
      <c r="M46" s="16" t="e">
        <f>'3УслДостИнвОц'!#REF!</f>
        <v>#REF!</v>
      </c>
      <c r="N46" s="18" t="e">
        <f>'3УслДостИнвОц'!#REF!</f>
        <v>#REF!</v>
      </c>
      <c r="O46" s="18" t="e">
        <f t="shared" si="8"/>
        <v>#REF!</v>
      </c>
      <c r="P46" s="18" t="e">
        <f>'4ДобрВежл'!#REF!</f>
        <v>#REF!</v>
      </c>
      <c r="Q46" s="18" t="e">
        <f>'4ДобрВежл'!#REF!</f>
        <v>#REF!</v>
      </c>
      <c r="R46" s="18" t="e">
        <f>'4ДобрВежл'!#REF!</f>
        <v>#REF!</v>
      </c>
      <c r="S46" s="18" t="e">
        <f t="shared" si="9"/>
        <v>#REF!</v>
      </c>
      <c r="T46" s="18" t="e">
        <f>'5УдовлУсл'!#REF!</f>
        <v>#REF!</v>
      </c>
      <c r="U46" s="18" t="e">
        <f>'5УдовлУсл'!#REF!</f>
        <v>#REF!</v>
      </c>
      <c r="V46" s="18" t="e">
        <f>'5УдовлУсл'!#REF!</f>
        <v>#REF!</v>
      </c>
      <c r="W46" s="18" t="e">
        <f t="shared" si="10"/>
        <v>#REF!</v>
      </c>
    </row>
    <row r="47" spans="1:23">
      <c r="A47" s="16">
        <v>43</v>
      </c>
      <c r="B47" s="16" t="s">
        <v>216</v>
      </c>
      <c r="C47" s="16" t="s">
        <v>126</v>
      </c>
      <c r="D47" s="18" t="e">
        <f t="shared" si="0"/>
        <v>#REF!</v>
      </c>
      <c r="E47" s="18">
        <f>'1ОиДинфоб'!G16</f>
        <v>29.210526315789473</v>
      </c>
      <c r="F47" s="18">
        <f>'1ОиДинфоб'!J16</f>
        <v>30</v>
      </c>
      <c r="G47" s="18">
        <f>'1ОиДинфоб'!P16</f>
        <v>39.630617479330951</v>
      </c>
      <c r="H47" s="18">
        <f t="shared" si="6"/>
        <v>98.841143795120416</v>
      </c>
      <c r="I47" s="18" t="e">
        <f>'2КомУслОц'!#REF!</f>
        <v>#REF!</v>
      </c>
      <c r="J47" s="18" t="e">
        <f>'2КомУслОц'!#REF!</f>
        <v>#REF!</v>
      </c>
      <c r="K47" s="18" t="e">
        <f t="shared" si="7"/>
        <v>#REF!</v>
      </c>
      <c r="L47" s="16" t="e">
        <f>'3УслДостИнвОц'!#REF!</f>
        <v>#REF!</v>
      </c>
      <c r="M47" s="16" t="e">
        <f>'3УслДостИнвОц'!#REF!</f>
        <v>#REF!</v>
      </c>
      <c r="N47" s="18" t="e">
        <f>'3УслДостИнвОц'!#REF!</f>
        <v>#REF!</v>
      </c>
      <c r="O47" s="18" t="e">
        <f t="shared" si="8"/>
        <v>#REF!</v>
      </c>
      <c r="P47" s="18" t="e">
        <f>'4ДобрВежл'!#REF!</f>
        <v>#REF!</v>
      </c>
      <c r="Q47" s="18" t="e">
        <f>'4ДобрВежл'!#REF!</f>
        <v>#REF!</v>
      </c>
      <c r="R47" s="18" t="e">
        <f>'4ДобрВежл'!#REF!</f>
        <v>#REF!</v>
      </c>
      <c r="S47" s="18" t="e">
        <f t="shared" si="9"/>
        <v>#REF!</v>
      </c>
      <c r="T47" s="18" t="e">
        <f>'5УдовлУсл'!#REF!</f>
        <v>#REF!</v>
      </c>
      <c r="U47" s="18" t="e">
        <f>'5УдовлУсл'!#REF!</f>
        <v>#REF!</v>
      </c>
      <c r="V47" s="18" t="e">
        <f>'5УдовлУсл'!#REF!</f>
        <v>#REF!</v>
      </c>
      <c r="W47" s="18" t="e">
        <f t="shared" si="10"/>
        <v>#REF!</v>
      </c>
    </row>
    <row r="48" spans="1:23">
      <c r="A48" s="16">
        <v>44</v>
      </c>
      <c r="B48" s="16" t="s">
        <v>233</v>
      </c>
      <c r="C48" s="16" t="s">
        <v>164</v>
      </c>
      <c r="D48" s="18" t="e">
        <f t="shared" si="0"/>
        <v>#REF!</v>
      </c>
      <c r="E48" s="18">
        <f>'1ОиДинфоб'!G52</f>
        <v>27.047619047619044</v>
      </c>
      <c r="F48" s="18">
        <f>'1ОиДинфоб'!J52</f>
        <v>30</v>
      </c>
      <c r="G48" s="18">
        <f>'1ОиДинфоб'!P52</f>
        <v>39.81818181818182</v>
      </c>
      <c r="H48" s="18">
        <f t="shared" si="6"/>
        <v>96.865800865800864</v>
      </c>
      <c r="I48" s="18" t="e">
        <f>'2КомУслОц'!#REF!</f>
        <v>#REF!</v>
      </c>
      <c r="J48" s="18" t="e">
        <f>'2КомУслОц'!#REF!</f>
        <v>#REF!</v>
      </c>
      <c r="K48" s="18" t="e">
        <f t="shared" si="7"/>
        <v>#REF!</v>
      </c>
      <c r="L48" s="16" t="e">
        <f>'3УслДостИнвОц'!#REF!</f>
        <v>#REF!</v>
      </c>
      <c r="M48" s="16" t="e">
        <f>'3УслДостИнвОц'!#REF!</f>
        <v>#REF!</v>
      </c>
      <c r="N48" s="18" t="e">
        <f>'3УслДостИнвОц'!#REF!</f>
        <v>#REF!</v>
      </c>
      <c r="O48" s="18" t="e">
        <f t="shared" si="8"/>
        <v>#REF!</v>
      </c>
      <c r="P48" s="18" t="e">
        <f>'4ДобрВежл'!#REF!</f>
        <v>#REF!</v>
      </c>
      <c r="Q48" s="18" t="e">
        <f>'4ДобрВежл'!#REF!</f>
        <v>#REF!</v>
      </c>
      <c r="R48" s="18" t="e">
        <f>'4ДобрВежл'!#REF!</f>
        <v>#REF!</v>
      </c>
      <c r="S48" s="18" t="e">
        <f t="shared" si="9"/>
        <v>#REF!</v>
      </c>
      <c r="T48" s="18" t="e">
        <f>'5УдовлУсл'!#REF!</f>
        <v>#REF!</v>
      </c>
      <c r="U48" s="18" t="e">
        <f>'5УдовлУсл'!#REF!</f>
        <v>#REF!</v>
      </c>
      <c r="V48" s="18" t="e">
        <f>'5УдовлУсл'!#REF!</f>
        <v>#REF!</v>
      </c>
      <c r="W48" s="18" t="e">
        <f t="shared" si="10"/>
        <v>#REF!</v>
      </c>
    </row>
    <row r="49" spans="1:23">
      <c r="A49" s="16">
        <v>45</v>
      </c>
      <c r="B49" s="16" t="s">
        <v>249</v>
      </c>
      <c r="C49" s="16" t="s">
        <v>183</v>
      </c>
      <c r="D49" s="18" t="e">
        <f t="shared" si="0"/>
        <v>#REF!</v>
      </c>
      <c r="E49" s="18">
        <f>'1ОиДинфоб'!G71</f>
        <v>30</v>
      </c>
      <c r="F49" s="18">
        <f>'1ОиДинфоб'!J71</f>
        <v>27</v>
      </c>
      <c r="G49" s="18">
        <f>'1ОиДинфоб'!P71</f>
        <v>39.84375</v>
      </c>
      <c r="H49" s="18">
        <f t="shared" si="6"/>
        <v>96.84375</v>
      </c>
      <c r="I49" s="18" t="e">
        <f>'2КомУслОц'!#REF!</f>
        <v>#REF!</v>
      </c>
      <c r="J49" s="18" t="e">
        <f>'2КомУслОц'!#REF!</f>
        <v>#REF!</v>
      </c>
      <c r="K49" s="18" t="e">
        <f t="shared" si="7"/>
        <v>#REF!</v>
      </c>
      <c r="L49" s="16" t="e">
        <f>'3УслДостИнвОц'!#REF!</f>
        <v>#REF!</v>
      </c>
      <c r="M49" s="16" t="e">
        <f>'3УслДостИнвОц'!#REF!</f>
        <v>#REF!</v>
      </c>
      <c r="N49" s="18" t="e">
        <f>'3УслДостИнвОц'!#REF!</f>
        <v>#REF!</v>
      </c>
      <c r="O49" s="18" t="e">
        <f t="shared" si="8"/>
        <v>#REF!</v>
      </c>
      <c r="P49" s="18" t="e">
        <f>'4ДобрВежл'!#REF!</f>
        <v>#REF!</v>
      </c>
      <c r="Q49" s="18" t="e">
        <f>'4ДобрВежл'!#REF!</f>
        <v>#REF!</v>
      </c>
      <c r="R49" s="18" t="e">
        <f>'4ДобрВежл'!#REF!</f>
        <v>#REF!</v>
      </c>
      <c r="S49" s="18" t="e">
        <f t="shared" si="9"/>
        <v>#REF!</v>
      </c>
      <c r="T49" s="18" t="e">
        <f>'5УдовлУсл'!#REF!</f>
        <v>#REF!</v>
      </c>
      <c r="U49" s="18" t="e">
        <f>'5УдовлУсл'!#REF!</f>
        <v>#REF!</v>
      </c>
      <c r="V49" s="18" t="e">
        <f>'5УдовлУсл'!#REF!</f>
        <v>#REF!</v>
      </c>
      <c r="W49" s="18" t="e">
        <f t="shared" si="10"/>
        <v>#REF!</v>
      </c>
    </row>
    <row r="50" spans="1:23">
      <c r="A50" s="16">
        <v>46</v>
      </c>
      <c r="B50" s="16" t="s">
        <v>221</v>
      </c>
      <c r="C50" s="16" t="s">
        <v>148</v>
      </c>
      <c r="D50" s="18" t="e">
        <f t="shared" si="0"/>
        <v>#REF!</v>
      </c>
      <c r="E50" s="18">
        <f>'1ОиДинфоб'!G38</f>
        <v>21.985294117647062</v>
      </c>
      <c r="F50" s="18">
        <f>'1ОиДинфоб'!J38</f>
        <v>27</v>
      </c>
      <c r="G50" s="18">
        <f>'1ОиДинфоб'!P38</f>
        <v>39.824561403508774</v>
      </c>
      <c r="H50" s="18">
        <f t="shared" si="6"/>
        <v>88.809855521155839</v>
      </c>
      <c r="I50" s="18" t="e">
        <f>'2КомУслОц'!#REF!</f>
        <v>#REF!</v>
      </c>
      <c r="J50" s="18" t="e">
        <f>'2КомУслОц'!#REF!</f>
        <v>#REF!</v>
      </c>
      <c r="K50" s="18" t="e">
        <f t="shared" si="7"/>
        <v>#REF!</v>
      </c>
      <c r="L50" s="16" t="e">
        <f>'3УслДостИнвОц'!#REF!</f>
        <v>#REF!</v>
      </c>
      <c r="M50" s="16" t="e">
        <f>'3УслДостИнвОц'!#REF!</f>
        <v>#REF!</v>
      </c>
      <c r="N50" s="18" t="e">
        <f>'3УслДостИнвОц'!#REF!</f>
        <v>#REF!</v>
      </c>
      <c r="O50" s="18" t="e">
        <f t="shared" si="8"/>
        <v>#REF!</v>
      </c>
      <c r="P50" s="18" t="e">
        <f>'4ДобрВежл'!#REF!</f>
        <v>#REF!</v>
      </c>
      <c r="Q50" s="18" t="e">
        <f>'4ДобрВежл'!#REF!</f>
        <v>#REF!</v>
      </c>
      <c r="R50" s="18" t="e">
        <f>'4ДобрВежл'!#REF!</f>
        <v>#REF!</v>
      </c>
      <c r="S50" s="18" t="e">
        <f t="shared" si="9"/>
        <v>#REF!</v>
      </c>
      <c r="T50" s="18" t="e">
        <f>'5УдовлУсл'!#REF!</f>
        <v>#REF!</v>
      </c>
      <c r="U50" s="18" t="e">
        <f>'5УдовлУсл'!#REF!</f>
        <v>#REF!</v>
      </c>
      <c r="V50" s="18" t="e">
        <f>'5УдовлУсл'!#REF!</f>
        <v>#REF!</v>
      </c>
      <c r="W50" s="18" t="e">
        <f t="shared" si="10"/>
        <v>#REF!</v>
      </c>
    </row>
    <row r="51" spans="1:23">
      <c r="A51" s="16">
        <v>47</v>
      </c>
      <c r="B51" s="16" t="s">
        <v>216</v>
      </c>
      <c r="C51" s="16" t="s">
        <v>122</v>
      </c>
      <c r="D51" s="18" t="e">
        <f t="shared" si="0"/>
        <v>#REF!</v>
      </c>
      <c r="E51" s="18">
        <f>'1ОиДинфоб'!G12</f>
        <v>28.219696969696969</v>
      </c>
      <c r="F51" s="18">
        <f>'1ОиДинфоб'!J12</f>
        <v>30</v>
      </c>
      <c r="G51" s="18">
        <f>'1ОиДинфоб'!P12</f>
        <v>39.593920113114173</v>
      </c>
      <c r="H51" s="18">
        <f t="shared" si="6"/>
        <v>97.813617082811135</v>
      </c>
      <c r="I51" s="18" t="e">
        <f>'2КомУслОц'!#REF!</f>
        <v>#REF!</v>
      </c>
      <c r="J51" s="18" t="e">
        <f>'2КомУслОц'!#REF!</f>
        <v>#REF!</v>
      </c>
      <c r="K51" s="18" t="e">
        <f t="shared" si="7"/>
        <v>#REF!</v>
      </c>
      <c r="L51" s="16" t="e">
        <f>'3УслДостИнвОц'!#REF!</f>
        <v>#REF!</v>
      </c>
      <c r="M51" s="16" t="e">
        <f>'3УслДостИнвОц'!#REF!</f>
        <v>#REF!</v>
      </c>
      <c r="N51" s="18" t="e">
        <f>'3УслДостИнвОц'!#REF!</f>
        <v>#REF!</v>
      </c>
      <c r="O51" s="18" t="e">
        <f t="shared" si="8"/>
        <v>#REF!</v>
      </c>
      <c r="P51" s="18" t="e">
        <f>'4ДобрВежл'!#REF!</f>
        <v>#REF!</v>
      </c>
      <c r="Q51" s="18" t="e">
        <f>'4ДобрВежл'!#REF!</f>
        <v>#REF!</v>
      </c>
      <c r="R51" s="18" t="e">
        <f>'4ДобрВежл'!#REF!</f>
        <v>#REF!</v>
      </c>
      <c r="S51" s="18" t="e">
        <f t="shared" si="9"/>
        <v>#REF!</v>
      </c>
      <c r="T51" s="18" t="e">
        <f>'5УдовлУсл'!#REF!</f>
        <v>#REF!</v>
      </c>
      <c r="U51" s="18" t="e">
        <f>'5УдовлУсл'!#REF!</f>
        <v>#REF!</v>
      </c>
      <c r="V51" s="18" t="e">
        <f>'5УдовлУсл'!#REF!</f>
        <v>#REF!</v>
      </c>
      <c r="W51" s="18" t="e">
        <f t="shared" si="10"/>
        <v>#REF!</v>
      </c>
    </row>
    <row r="52" spans="1:23">
      <c r="A52" s="16">
        <v>48</v>
      </c>
      <c r="B52" s="16" t="s">
        <v>218</v>
      </c>
      <c r="C52" s="16" t="s">
        <v>144</v>
      </c>
      <c r="D52" s="18" t="e">
        <f t="shared" si="0"/>
        <v>#REF!</v>
      </c>
      <c r="E52" s="18">
        <f>'1ОиДинфоб'!G34</f>
        <v>28.125</v>
      </c>
      <c r="F52" s="18">
        <f>'1ОиДинфоб'!J34</f>
        <v>30</v>
      </c>
      <c r="G52" s="18">
        <f>'1ОиДинфоб'!P34</f>
        <v>38.742793438445617</v>
      </c>
      <c r="H52" s="18">
        <f t="shared" si="6"/>
        <v>96.867793438445617</v>
      </c>
      <c r="I52" s="18" t="e">
        <f>'2КомУслОц'!#REF!</f>
        <v>#REF!</v>
      </c>
      <c r="J52" s="18" t="e">
        <f>'2КомУслОц'!#REF!</f>
        <v>#REF!</v>
      </c>
      <c r="K52" s="18" t="e">
        <f t="shared" si="7"/>
        <v>#REF!</v>
      </c>
      <c r="L52" s="16" t="e">
        <f>'3УслДостИнвОц'!#REF!</f>
        <v>#REF!</v>
      </c>
      <c r="M52" s="16" t="e">
        <f>'3УслДостИнвОц'!#REF!</f>
        <v>#REF!</v>
      </c>
      <c r="N52" s="18" t="e">
        <f>'3УслДостИнвОц'!#REF!</f>
        <v>#REF!</v>
      </c>
      <c r="O52" s="18" t="e">
        <f t="shared" si="8"/>
        <v>#REF!</v>
      </c>
      <c r="P52" s="18" t="e">
        <f>'4ДобрВежл'!#REF!</f>
        <v>#REF!</v>
      </c>
      <c r="Q52" s="18" t="e">
        <f>'4ДобрВежл'!#REF!</f>
        <v>#REF!</v>
      </c>
      <c r="R52" s="18" t="e">
        <f>'4ДобрВежл'!#REF!</f>
        <v>#REF!</v>
      </c>
      <c r="S52" s="18" t="e">
        <f t="shared" si="9"/>
        <v>#REF!</v>
      </c>
      <c r="T52" s="18" t="e">
        <f>'5УдовлУсл'!#REF!</f>
        <v>#REF!</v>
      </c>
      <c r="U52" s="18" t="e">
        <f>'5УдовлУсл'!#REF!</f>
        <v>#REF!</v>
      </c>
      <c r="V52" s="18" t="e">
        <f>'5УдовлУсл'!#REF!</f>
        <v>#REF!</v>
      </c>
      <c r="W52" s="18" t="e">
        <f t="shared" si="10"/>
        <v>#REF!</v>
      </c>
    </row>
    <row r="53" spans="1:23">
      <c r="A53" s="16">
        <v>49</v>
      </c>
      <c r="B53" s="16" t="s">
        <v>253</v>
      </c>
      <c r="C53" s="16" t="s">
        <v>191</v>
      </c>
      <c r="D53" s="18" t="e">
        <f t="shared" si="0"/>
        <v>#REF!</v>
      </c>
      <c r="E53" s="18">
        <f>'1ОиДинфоб'!G79</f>
        <v>26.666666666666664</v>
      </c>
      <c r="F53" s="18">
        <f>'1ОиДинфоб'!J79</f>
        <v>30</v>
      </c>
      <c r="G53" s="18">
        <f>'1ОиДинфоб'!P79</f>
        <v>39.814814814814817</v>
      </c>
      <c r="H53" s="18">
        <f t="shared" si="6"/>
        <v>96.481481481481481</v>
      </c>
      <c r="I53" s="18" t="e">
        <f>'2КомУслОц'!#REF!</f>
        <v>#REF!</v>
      </c>
      <c r="J53" s="18" t="e">
        <f>'2КомУслОц'!#REF!</f>
        <v>#REF!</v>
      </c>
      <c r="K53" s="18" t="e">
        <f t="shared" si="7"/>
        <v>#REF!</v>
      </c>
      <c r="L53" s="16" t="e">
        <f>'3УслДостИнвОц'!#REF!</f>
        <v>#REF!</v>
      </c>
      <c r="M53" s="16" t="e">
        <f>'3УслДостИнвОц'!#REF!</f>
        <v>#REF!</v>
      </c>
      <c r="N53" s="18" t="e">
        <f>'3УслДостИнвОц'!#REF!</f>
        <v>#REF!</v>
      </c>
      <c r="O53" s="18" t="e">
        <f t="shared" si="8"/>
        <v>#REF!</v>
      </c>
      <c r="P53" s="18" t="e">
        <f>'4ДобрВежл'!#REF!</f>
        <v>#REF!</v>
      </c>
      <c r="Q53" s="18" t="e">
        <f>'4ДобрВежл'!#REF!</f>
        <v>#REF!</v>
      </c>
      <c r="R53" s="18" t="e">
        <f>'4ДобрВежл'!#REF!</f>
        <v>#REF!</v>
      </c>
      <c r="S53" s="18" t="e">
        <f t="shared" si="9"/>
        <v>#REF!</v>
      </c>
      <c r="T53" s="18" t="e">
        <f>'5УдовлУсл'!#REF!</f>
        <v>#REF!</v>
      </c>
      <c r="U53" s="18" t="e">
        <f>'5УдовлУсл'!#REF!</f>
        <v>#REF!</v>
      </c>
      <c r="V53" s="18" t="e">
        <f>'5УдовлУсл'!#REF!</f>
        <v>#REF!</v>
      </c>
      <c r="W53" s="18" t="e">
        <f t="shared" si="10"/>
        <v>#REF!</v>
      </c>
    </row>
    <row r="54" spans="1:23">
      <c r="A54" s="16">
        <v>50</v>
      </c>
      <c r="B54" s="16" t="s">
        <v>216</v>
      </c>
      <c r="C54" s="16" t="s">
        <v>130</v>
      </c>
      <c r="D54" s="18" t="e">
        <f t="shared" si="0"/>
        <v>#REF!</v>
      </c>
      <c r="E54" s="18">
        <f>'1ОиДинфоб'!G20</f>
        <v>27.364864864864863</v>
      </c>
      <c r="F54" s="18">
        <f>'1ОиДинфоб'!J20</f>
        <v>27</v>
      </c>
      <c r="G54" s="18">
        <f>'1ОиДинфоб'!P20</f>
        <v>39.469696969696976</v>
      </c>
      <c r="H54" s="18">
        <f t="shared" si="6"/>
        <v>93.834561834561839</v>
      </c>
      <c r="I54" s="18" t="e">
        <f>'2КомУслОц'!#REF!</f>
        <v>#REF!</v>
      </c>
      <c r="J54" s="18" t="e">
        <f>'2КомУслОц'!#REF!</f>
        <v>#REF!</v>
      </c>
      <c r="K54" s="18" t="e">
        <f t="shared" si="7"/>
        <v>#REF!</v>
      </c>
      <c r="L54" s="16" t="e">
        <f>'3УслДостИнвОц'!#REF!</f>
        <v>#REF!</v>
      </c>
      <c r="M54" s="16" t="e">
        <f>'3УслДостИнвОц'!#REF!</f>
        <v>#REF!</v>
      </c>
      <c r="N54" s="18" t="e">
        <f>'3УслДостИнвОц'!#REF!</f>
        <v>#REF!</v>
      </c>
      <c r="O54" s="18" t="e">
        <f t="shared" si="8"/>
        <v>#REF!</v>
      </c>
      <c r="P54" s="18" t="e">
        <f>'4ДобрВежл'!#REF!</f>
        <v>#REF!</v>
      </c>
      <c r="Q54" s="18" t="e">
        <f>'4ДобрВежл'!#REF!</f>
        <v>#REF!</v>
      </c>
      <c r="R54" s="18" t="e">
        <f>'4ДобрВежл'!#REF!</f>
        <v>#REF!</v>
      </c>
      <c r="S54" s="18" t="e">
        <f t="shared" si="9"/>
        <v>#REF!</v>
      </c>
      <c r="T54" s="18" t="e">
        <f>'5УдовлУсл'!#REF!</f>
        <v>#REF!</v>
      </c>
      <c r="U54" s="18" t="e">
        <f>'5УдовлУсл'!#REF!</f>
        <v>#REF!</v>
      </c>
      <c r="V54" s="18" t="e">
        <f>'5УдовлУсл'!#REF!</f>
        <v>#REF!</v>
      </c>
      <c r="W54" s="18" t="e">
        <f t="shared" si="10"/>
        <v>#REF!</v>
      </c>
    </row>
    <row r="55" spans="1:23">
      <c r="A55" s="16">
        <v>51</v>
      </c>
      <c r="B55" s="16" t="s">
        <v>216</v>
      </c>
      <c r="C55" s="16" t="s">
        <v>131</v>
      </c>
      <c r="D55" s="18" t="e">
        <f t="shared" si="0"/>
        <v>#REF!</v>
      </c>
      <c r="E55" s="18">
        <f>'1ОиДинфоб'!G21</f>
        <v>26.267942583732058</v>
      </c>
      <c r="F55" s="18">
        <f>'1ОиДинфоб'!J21</f>
        <v>30</v>
      </c>
      <c r="G55" s="18">
        <f>'1ОиДинфоб'!P21</f>
        <v>39.857590832999314</v>
      </c>
      <c r="H55" s="18">
        <f t="shared" si="6"/>
        <v>96.125533416731372</v>
      </c>
      <c r="I55" s="18" t="e">
        <f>'2КомУслОц'!#REF!</f>
        <v>#REF!</v>
      </c>
      <c r="J55" s="18" t="e">
        <f>'2КомУслОц'!#REF!</f>
        <v>#REF!</v>
      </c>
      <c r="K55" s="18" t="e">
        <f t="shared" si="7"/>
        <v>#REF!</v>
      </c>
      <c r="L55" s="16" t="e">
        <f>'3УслДостИнвОц'!#REF!</f>
        <v>#REF!</v>
      </c>
      <c r="M55" s="16" t="e">
        <f>'3УслДостИнвОц'!#REF!</f>
        <v>#REF!</v>
      </c>
      <c r="N55" s="18" t="e">
        <f>'3УслДостИнвОц'!#REF!</f>
        <v>#REF!</v>
      </c>
      <c r="O55" s="18" t="e">
        <f t="shared" si="8"/>
        <v>#REF!</v>
      </c>
      <c r="P55" s="18" t="e">
        <f>'4ДобрВежл'!#REF!</f>
        <v>#REF!</v>
      </c>
      <c r="Q55" s="18" t="e">
        <f>'4ДобрВежл'!#REF!</f>
        <v>#REF!</v>
      </c>
      <c r="R55" s="18" t="e">
        <f>'4ДобрВежл'!#REF!</f>
        <v>#REF!</v>
      </c>
      <c r="S55" s="18" t="e">
        <f t="shared" si="9"/>
        <v>#REF!</v>
      </c>
      <c r="T55" s="18" t="e">
        <f>'5УдовлУсл'!#REF!</f>
        <v>#REF!</v>
      </c>
      <c r="U55" s="18" t="e">
        <f>'5УдовлУсл'!#REF!</f>
        <v>#REF!</v>
      </c>
      <c r="V55" s="18" t="e">
        <f>'5УдовлУсл'!#REF!</f>
        <v>#REF!</v>
      </c>
      <c r="W55" s="18" t="e">
        <f t="shared" si="10"/>
        <v>#REF!</v>
      </c>
    </row>
    <row r="56" spans="1:23">
      <c r="A56" s="16">
        <v>52</v>
      </c>
      <c r="B56" s="16" t="s">
        <v>216</v>
      </c>
      <c r="C56" s="16" t="s">
        <v>138</v>
      </c>
      <c r="D56" s="18" t="e">
        <f t="shared" si="0"/>
        <v>#REF!</v>
      </c>
      <c r="E56" s="18">
        <f>'1ОиДинфоб'!G28</f>
        <v>25.906862745098042</v>
      </c>
      <c r="F56" s="18">
        <f>'1ОиДинфоб'!J28</f>
        <v>27</v>
      </c>
      <c r="G56" s="18">
        <f>'1ОиДинфоб'!P28</f>
        <v>39.472222222222229</v>
      </c>
      <c r="H56" s="18">
        <f t="shared" si="6"/>
        <v>92.379084967320267</v>
      </c>
      <c r="I56" s="18" t="e">
        <f>'2КомУслОц'!#REF!</f>
        <v>#REF!</v>
      </c>
      <c r="J56" s="18" t="e">
        <f>'2КомУслОц'!#REF!</f>
        <v>#REF!</v>
      </c>
      <c r="K56" s="18" t="e">
        <f t="shared" si="7"/>
        <v>#REF!</v>
      </c>
      <c r="L56" s="16" t="e">
        <f>'3УслДостИнвОц'!#REF!</f>
        <v>#REF!</v>
      </c>
      <c r="M56" s="16" t="e">
        <f>'3УслДостИнвОц'!#REF!</f>
        <v>#REF!</v>
      </c>
      <c r="N56" s="18" t="e">
        <f>'3УслДостИнвОц'!#REF!</f>
        <v>#REF!</v>
      </c>
      <c r="O56" s="18" t="e">
        <f t="shared" si="8"/>
        <v>#REF!</v>
      </c>
      <c r="P56" s="18" t="e">
        <f>'4ДобрВежл'!#REF!</f>
        <v>#REF!</v>
      </c>
      <c r="Q56" s="18" t="e">
        <f>'4ДобрВежл'!#REF!</f>
        <v>#REF!</v>
      </c>
      <c r="R56" s="18" t="e">
        <f>'4ДобрВежл'!#REF!</f>
        <v>#REF!</v>
      </c>
      <c r="S56" s="18" t="e">
        <f t="shared" si="9"/>
        <v>#REF!</v>
      </c>
      <c r="T56" s="18" t="e">
        <f>'5УдовлУсл'!#REF!</f>
        <v>#REF!</v>
      </c>
      <c r="U56" s="18" t="e">
        <f>'5УдовлУсл'!#REF!</f>
        <v>#REF!</v>
      </c>
      <c r="V56" s="18" t="e">
        <f>'5УдовлУсл'!#REF!</f>
        <v>#REF!</v>
      </c>
      <c r="W56" s="18" t="e">
        <f t="shared" si="10"/>
        <v>#REF!</v>
      </c>
    </row>
    <row r="57" spans="1:23">
      <c r="A57" s="16">
        <v>53</v>
      </c>
      <c r="B57" s="16" t="s">
        <v>220</v>
      </c>
      <c r="C57" s="16" t="s">
        <v>147</v>
      </c>
      <c r="D57" s="18" t="e">
        <f t="shared" si="0"/>
        <v>#REF!</v>
      </c>
      <c r="E57" s="18">
        <f>'1ОиДинфоб'!G37</f>
        <v>26.572966507177032</v>
      </c>
      <c r="F57" s="18">
        <f>'1ОиДинфоб'!J37</f>
        <v>27</v>
      </c>
      <c r="G57" s="18">
        <f>'1ОиДинфоб'!P37</f>
        <v>38.242901455499883</v>
      </c>
      <c r="H57" s="18">
        <f t="shared" si="6"/>
        <v>91.815867962676919</v>
      </c>
      <c r="I57" s="18" t="e">
        <f>'2КомУслОц'!#REF!</f>
        <v>#REF!</v>
      </c>
      <c r="J57" s="18" t="e">
        <f>'2КомУслОц'!#REF!</f>
        <v>#REF!</v>
      </c>
      <c r="K57" s="18" t="e">
        <f t="shared" si="7"/>
        <v>#REF!</v>
      </c>
      <c r="L57" s="16" t="e">
        <f>'3УслДостИнвОц'!#REF!</f>
        <v>#REF!</v>
      </c>
      <c r="M57" s="16" t="e">
        <f>'3УслДостИнвОц'!#REF!</f>
        <v>#REF!</v>
      </c>
      <c r="N57" s="18" t="e">
        <f>'3УслДостИнвОц'!#REF!</f>
        <v>#REF!</v>
      </c>
      <c r="O57" s="18" t="e">
        <f t="shared" si="8"/>
        <v>#REF!</v>
      </c>
      <c r="P57" s="18" t="e">
        <f>'4ДобрВежл'!#REF!</f>
        <v>#REF!</v>
      </c>
      <c r="Q57" s="18" t="e">
        <f>'4ДобрВежл'!#REF!</f>
        <v>#REF!</v>
      </c>
      <c r="R57" s="18" t="e">
        <f>'4ДобрВежл'!#REF!</f>
        <v>#REF!</v>
      </c>
      <c r="S57" s="18" t="e">
        <f t="shared" si="9"/>
        <v>#REF!</v>
      </c>
      <c r="T57" s="18" t="e">
        <f>'5УдовлУсл'!#REF!</f>
        <v>#REF!</v>
      </c>
      <c r="U57" s="18" t="e">
        <f>'5УдовлУсл'!#REF!</f>
        <v>#REF!</v>
      </c>
      <c r="V57" s="18" t="e">
        <f>'5УдовлУсл'!#REF!</f>
        <v>#REF!</v>
      </c>
      <c r="W57" s="18" t="e">
        <f t="shared" si="10"/>
        <v>#REF!</v>
      </c>
    </row>
    <row r="58" spans="1:23">
      <c r="A58" s="16">
        <v>54</v>
      </c>
      <c r="B58" s="16" t="s">
        <v>216</v>
      </c>
      <c r="C58" s="16" t="s">
        <v>137</v>
      </c>
      <c r="D58" s="18" t="e">
        <f t="shared" si="0"/>
        <v>#REF!</v>
      </c>
      <c r="E58" s="18">
        <f>'1ОиДинфоб'!G27</f>
        <v>29.09090909090909</v>
      </c>
      <c r="F58" s="18">
        <f>'1ОиДинфоб'!J27</f>
        <v>27</v>
      </c>
      <c r="G58" s="18">
        <f>'1ОиДинфоб'!P27</f>
        <v>39.74683544303798</v>
      </c>
      <c r="H58" s="18">
        <f t="shared" si="6"/>
        <v>95.837744533947074</v>
      </c>
      <c r="I58" s="18" t="e">
        <f>'2КомУслОц'!#REF!</f>
        <v>#REF!</v>
      </c>
      <c r="J58" s="18" t="e">
        <f>'2КомУслОц'!#REF!</f>
        <v>#REF!</v>
      </c>
      <c r="K58" s="18" t="e">
        <f t="shared" si="7"/>
        <v>#REF!</v>
      </c>
      <c r="L58" s="16" t="e">
        <f>'3УслДостИнвОц'!#REF!</f>
        <v>#REF!</v>
      </c>
      <c r="M58" s="16" t="e">
        <f>'3УслДостИнвОц'!#REF!</f>
        <v>#REF!</v>
      </c>
      <c r="N58" s="18" t="e">
        <f>'3УслДостИнвОц'!#REF!</f>
        <v>#REF!</v>
      </c>
      <c r="O58" s="18" t="e">
        <f t="shared" si="8"/>
        <v>#REF!</v>
      </c>
      <c r="P58" s="18" t="e">
        <f>'4ДобрВежл'!#REF!</f>
        <v>#REF!</v>
      </c>
      <c r="Q58" s="18" t="e">
        <f>'4ДобрВежл'!#REF!</f>
        <v>#REF!</v>
      </c>
      <c r="R58" s="18" t="e">
        <f>'4ДобрВежл'!#REF!</f>
        <v>#REF!</v>
      </c>
      <c r="S58" s="18" t="e">
        <f t="shared" si="9"/>
        <v>#REF!</v>
      </c>
      <c r="T58" s="18" t="e">
        <f>'5УдовлУсл'!#REF!</f>
        <v>#REF!</v>
      </c>
      <c r="U58" s="18" t="e">
        <f>'5УдовлУсл'!#REF!</f>
        <v>#REF!</v>
      </c>
      <c r="V58" s="18" t="e">
        <f>'5УдовлУсл'!#REF!</f>
        <v>#REF!</v>
      </c>
      <c r="W58" s="18" t="e">
        <f t="shared" si="10"/>
        <v>#REF!</v>
      </c>
    </row>
    <row r="59" spans="1:23">
      <c r="A59" s="16">
        <v>55</v>
      </c>
      <c r="B59" s="16" t="s">
        <v>218</v>
      </c>
      <c r="C59" s="16" t="s">
        <v>145</v>
      </c>
      <c r="D59" s="18" t="e">
        <f t="shared" si="0"/>
        <v>#REF!</v>
      </c>
      <c r="E59" s="18">
        <f>'1ОиДинфоб'!G35</f>
        <v>29.583333333333332</v>
      </c>
      <c r="F59" s="18">
        <f>'1ОиДинфоб'!J35</f>
        <v>30</v>
      </c>
      <c r="G59" s="18">
        <f>'1ОиДинфоб'!P35</f>
        <v>39.671574311582752</v>
      </c>
      <c r="H59" s="18">
        <f t="shared" si="6"/>
        <v>99.254907644916074</v>
      </c>
      <c r="I59" s="18" t="e">
        <f>'2КомУслОц'!#REF!</f>
        <v>#REF!</v>
      </c>
      <c r="J59" s="18" t="e">
        <f>'2КомУслОц'!#REF!</f>
        <v>#REF!</v>
      </c>
      <c r="K59" s="18" t="e">
        <f t="shared" si="7"/>
        <v>#REF!</v>
      </c>
      <c r="L59" s="16" t="e">
        <f>'3УслДостИнвОц'!#REF!</f>
        <v>#REF!</v>
      </c>
      <c r="M59" s="16" t="e">
        <f>'3УслДостИнвОц'!#REF!</f>
        <v>#REF!</v>
      </c>
      <c r="N59" s="18" t="e">
        <f>'3УслДостИнвОц'!#REF!</f>
        <v>#REF!</v>
      </c>
      <c r="O59" s="18" t="e">
        <f t="shared" si="8"/>
        <v>#REF!</v>
      </c>
      <c r="P59" s="18" t="e">
        <f>'4ДобрВежл'!#REF!</f>
        <v>#REF!</v>
      </c>
      <c r="Q59" s="18" t="e">
        <f>'4ДобрВежл'!#REF!</f>
        <v>#REF!</v>
      </c>
      <c r="R59" s="18" t="e">
        <f>'4ДобрВежл'!#REF!</f>
        <v>#REF!</v>
      </c>
      <c r="S59" s="18" t="e">
        <f t="shared" si="9"/>
        <v>#REF!</v>
      </c>
      <c r="T59" s="18" t="e">
        <f>'5УдовлУсл'!#REF!</f>
        <v>#REF!</v>
      </c>
      <c r="U59" s="18" t="e">
        <f>'5УдовлУсл'!#REF!</f>
        <v>#REF!</v>
      </c>
      <c r="V59" s="18" t="e">
        <f>'5УдовлУсл'!#REF!</f>
        <v>#REF!</v>
      </c>
      <c r="W59" s="18" t="e">
        <f t="shared" si="10"/>
        <v>#REF!</v>
      </c>
    </row>
    <row r="60" spans="1:23">
      <c r="A60" s="16">
        <v>56</v>
      </c>
      <c r="B60" s="16" t="s">
        <v>256</v>
      </c>
      <c r="C60" s="16" t="s">
        <v>194</v>
      </c>
      <c r="D60" s="18" t="e">
        <f t="shared" si="0"/>
        <v>#REF!</v>
      </c>
      <c r="E60" s="18">
        <f>'1ОиДинфоб'!G82</f>
        <v>25.067567567567568</v>
      </c>
      <c r="F60" s="18">
        <f>'1ОиДинфоб'!J82</f>
        <v>27</v>
      </c>
      <c r="G60" s="18">
        <f>'1ОиДинфоб'!P82</f>
        <v>39.516129032258071</v>
      </c>
      <c r="H60" s="18">
        <f t="shared" si="6"/>
        <v>91.583696599825629</v>
      </c>
      <c r="I60" s="18" t="e">
        <f>'2КомУслОц'!#REF!</f>
        <v>#REF!</v>
      </c>
      <c r="J60" s="18" t="e">
        <f>'2КомУслОц'!#REF!</f>
        <v>#REF!</v>
      </c>
      <c r="K60" s="18" t="e">
        <f t="shared" si="7"/>
        <v>#REF!</v>
      </c>
      <c r="L60" s="16" t="e">
        <f>'3УслДостИнвОц'!#REF!</f>
        <v>#REF!</v>
      </c>
      <c r="M60" s="16" t="e">
        <f>'3УслДостИнвОц'!#REF!</f>
        <v>#REF!</v>
      </c>
      <c r="N60" s="18" t="e">
        <f>'3УслДостИнвОц'!#REF!</f>
        <v>#REF!</v>
      </c>
      <c r="O60" s="18" t="e">
        <f t="shared" si="8"/>
        <v>#REF!</v>
      </c>
      <c r="P60" s="18" t="e">
        <f>'4ДобрВежл'!#REF!</f>
        <v>#REF!</v>
      </c>
      <c r="Q60" s="18" t="e">
        <f>'4ДобрВежл'!#REF!</f>
        <v>#REF!</v>
      </c>
      <c r="R60" s="18" t="e">
        <f>'4ДобрВежл'!#REF!</f>
        <v>#REF!</v>
      </c>
      <c r="S60" s="18" t="e">
        <f t="shared" si="9"/>
        <v>#REF!</v>
      </c>
      <c r="T60" s="18" t="e">
        <f>'5УдовлУсл'!#REF!</f>
        <v>#REF!</v>
      </c>
      <c r="U60" s="18" t="e">
        <f>'5УдовлУсл'!#REF!</f>
        <v>#REF!</v>
      </c>
      <c r="V60" s="18" t="e">
        <f>'5УдовлУсл'!#REF!</f>
        <v>#REF!</v>
      </c>
      <c r="W60" s="18" t="e">
        <f t="shared" si="10"/>
        <v>#REF!</v>
      </c>
    </row>
    <row r="61" spans="1:23">
      <c r="A61" s="16">
        <v>57</v>
      </c>
      <c r="B61" s="16" t="s">
        <v>250</v>
      </c>
      <c r="C61" s="16" t="s">
        <v>187</v>
      </c>
      <c r="D61" s="18" t="e">
        <f t="shared" si="0"/>
        <v>#REF!</v>
      </c>
      <c r="E61" s="18">
        <f>'1ОиДинфоб'!G75</f>
        <v>27.450980392156861</v>
      </c>
      <c r="F61" s="18">
        <f>'1ОиДинфоб'!J75</f>
        <v>27</v>
      </c>
      <c r="G61" s="18">
        <f>'1ОиДинфоб'!P75</f>
        <v>40</v>
      </c>
      <c r="H61" s="18">
        <f t="shared" si="6"/>
        <v>94.450980392156865</v>
      </c>
      <c r="I61" s="18" t="e">
        <f>'2КомУслОц'!#REF!</f>
        <v>#REF!</v>
      </c>
      <c r="J61" s="18" t="e">
        <f>'2КомУслОц'!#REF!</f>
        <v>#REF!</v>
      </c>
      <c r="K61" s="18" t="e">
        <f t="shared" si="7"/>
        <v>#REF!</v>
      </c>
      <c r="L61" s="16" t="e">
        <f>'3УслДостИнвОц'!#REF!</f>
        <v>#REF!</v>
      </c>
      <c r="M61" s="16" t="e">
        <f>'3УслДостИнвОц'!#REF!</f>
        <v>#REF!</v>
      </c>
      <c r="N61" s="18" t="e">
        <f>'3УслДостИнвОц'!#REF!</f>
        <v>#REF!</v>
      </c>
      <c r="O61" s="18" t="e">
        <f t="shared" si="8"/>
        <v>#REF!</v>
      </c>
      <c r="P61" s="18" t="e">
        <f>'4ДобрВежл'!#REF!</f>
        <v>#REF!</v>
      </c>
      <c r="Q61" s="18" t="e">
        <f>'4ДобрВежл'!#REF!</f>
        <v>#REF!</v>
      </c>
      <c r="R61" s="18" t="e">
        <f>'4ДобрВежл'!#REF!</f>
        <v>#REF!</v>
      </c>
      <c r="S61" s="18" t="e">
        <f t="shared" si="9"/>
        <v>#REF!</v>
      </c>
      <c r="T61" s="18" t="e">
        <f>'5УдовлУсл'!#REF!</f>
        <v>#REF!</v>
      </c>
      <c r="U61" s="18" t="e">
        <f>'5УдовлУсл'!#REF!</f>
        <v>#REF!</v>
      </c>
      <c r="V61" s="18" t="e">
        <f>'5УдовлУсл'!#REF!</f>
        <v>#REF!</v>
      </c>
      <c r="W61" s="18" t="e">
        <f t="shared" si="10"/>
        <v>#REF!</v>
      </c>
    </row>
    <row r="62" spans="1:23">
      <c r="A62" s="16">
        <v>58</v>
      </c>
      <c r="B62" s="16" t="s">
        <v>261</v>
      </c>
      <c r="C62" s="16" t="s">
        <v>201</v>
      </c>
      <c r="D62" s="18" t="e">
        <f t="shared" si="0"/>
        <v>#REF!</v>
      </c>
      <c r="E62" s="18">
        <f>'1ОиДинфоб'!G89</f>
        <v>26.833333333333332</v>
      </c>
      <c r="F62" s="18">
        <f>'1ОиДинфоб'!J89</f>
        <v>27</v>
      </c>
      <c r="G62" s="18">
        <f>'1ОиДинфоб'!P89</f>
        <v>40</v>
      </c>
      <c r="H62" s="18">
        <f t="shared" si="6"/>
        <v>93.833333333333329</v>
      </c>
      <c r="I62" s="18" t="e">
        <f>'2КомУслОц'!#REF!</f>
        <v>#REF!</v>
      </c>
      <c r="J62" s="18" t="e">
        <f>'2КомУслОц'!#REF!</f>
        <v>#REF!</v>
      </c>
      <c r="K62" s="18" t="e">
        <f t="shared" si="7"/>
        <v>#REF!</v>
      </c>
      <c r="L62" s="16" t="e">
        <f>'3УслДостИнвОц'!#REF!</f>
        <v>#REF!</v>
      </c>
      <c r="M62" s="16" t="e">
        <f>'3УслДостИнвОц'!#REF!</f>
        <v>#REF!</v>
      </c>
      <c r="N62" s="18" t="e">
        <f>'3УслДостИнвОц'!#REF!</f>
        <v>#REF!</v>
      </c>
      <c r="O62" s="18" t="e">
        <f t="shared" si="8"/>
        <v>#REF!</v>
      </c>
      <c r="P62" s="18" t="e">
        <f>'4ДобрВежл'!#REF!</f>
        <v>#REF!</v>
      </c>
      <c r="Q62" s="18" t="e">
        <f>'4ДобрВежл'!#REF!</f>
        <v>#REF!</v>
      </c>
      <c r="R62" s="18" t="e">
        <f>'4ДобрВежл'!#REF!</f>
        <v>#REF!</v>
      </c>
      <c r="S62" s="18" t="e">
        <f t="shared" si="9"/>
        <v>#REF!</v>
      </c>
      <c r="T62" s="18" t="e">
        <f>'5УдовлУсл'!#REF!</f>
        <v>#REF!</v>
      </c>
      <c r="U62" s="18" t="e">
        <f>'5УдовлУсл'!#REF!</f>
        <v>#REF!</v>
      </c>
      <c r="V62" s="18" t="e">
        <f>'5УдовлУсл'!#REF!</f>
        <v>#REF!</v>
      </c>
      <c r="W62" s="18" t="e">
        <f t="shared" si="10"/>
        <v>#REF!</v>
      </c>
    </row>
    <row r="63" spans="1:23">
      <c r="A63" s="16">
        <v>59</v>
      </c>
      <c r="B63" s="16" t="s">
        <v>250</v>
      </c>
      <c r="C63" s="16" t="s">
        <v>184</v>
      </c>
      <c r="D63" s="18" t="e">
        <f t="shared" si="0"/>
        <v>#REF!</v>
      </c>
      <c r="E63" s="18">
        <f>'1ОиДинфоб'!G72</f>
        <v>28.333333333333332</v>
      </c>
      <c r="F63" s="18">
        <f>'1ОиДинфоб'!J72</f>
        <v>18</v>
      </c>
      <c r="G63" s="18">
        <f>'1ОиДинфоб'!P72</f>
        <v>39.96810207336523</v>
      </c>
      <c r="H63" s="18">
        <f t="shared" si="6"/>
        <v>86.301435406698559</v>
      </c>
      <c r="I63" s="18" t="e">
        <f>'2КомУслОц'!#REF!</f>
        <v>#REF!</v>
      </c>
      <c r="J63" s="18" t="e">
        <f>'2КомУслОц'!#REF!</f>
        <v>#REF!</v>
      </c>
      <c r="K63" s="18" t="e">
        <f t="shared" si="7"/>
        <v>#REF!</v>
      </c>
      <c r="L63" s="16" t="e">
        <f>'3УслДостИнвОц'!#REF!</f>
        <v>#REF!</v>
      </c>
      <c r="M63" s="16" t="e">
        <f>'3УслДостИнвОц'!#REF!</f>
        <v>#REF!</v>
      </c>
      <c r="N63" s="18" t="e">
        <f>'3УслДостИнвОц'!#REF!</f>
        <v>#REF!</v>
      </c>
      <c r="O63" s="18" t="e">
        <f t="shared" si="8"/>
        <v>#REF!</v>
      </c>
      <c r="P63" s="18" t="e">
        <f>'4ДобрВежл'!#REF!</f>
        <v>#REF!</v>
      </c>
      <c r="Q63" s="18" t="e">
        <f>'4ДобрВежл'!#REF!</f>
        <v>#REF!</v>
      </c>
      <c r="R63" s="18" t="e">
        <f>'4ДобрВежл'!#REF!</f>
        <v>#REF!</v>
      </c>
      <c r="S63" s="18" t="e">
        <f t="shared" si="9"/>
        <v>#REF!</v>
      </c>
      <c r="T63" s="18" t="e">
        <f>'5УдовлУсл'!#REF!</f>
        <v>#REF!</v>
      </c>
      <c r="U63" s="18" t="e">
        <f>'5УдовлУсл'!#REF!</f>
        <v>#REF!</v>
      </c>
      <c r="V63" s="18" t="e">
        <f>'5УдовлУсл'!#REF!</f>
        <v>#REF!</v>
      </c>
      <c r="W63" s="18" t="e">
        <f t="shared" si="10"/>
        <v>#REF!</v>
      </c>
    </row>
    <row r="64" spans="1:23">
      <c r="A64" s="16">
        <v>60</v>
      </c>
      <c r="B64" s="16" t="s">
        <v>231</v>
      </c>
      <c r="C64" s="16" t="s">
        <v>162</v>
      </c>
      <c r="D64" s="18" t="e">
        <f t="shared" si="0"/>
        <v>#REF!</v>
      </c>
      <c r="E64" s="18">
        <f>'1ОиДинфоб'!G50</f>
        <v>26.19047619047619</v>
      </c>
      <c r="F64" s="18">
        <f>'1ОиДинфоб'!J50</f>
        <v>27</v>
      </c>
      <c r="G64" s="18">
        <f>'1ОиДинфоб'!P50</f>
        <v>39.946524064171122</v>
      </c>
      <c r="H64" s="18">
        <f t="shared" si="6"/>
        <v>93.137000254647319</v>
      </c>
      <c r="I64" s="18" t="e">
        <f>'2КомУслОц'!#REF!</f>
        <v>#REF!</v>
      </c>
      <c r="J64" s="18" t="e">
        <f>'2КомУслОц'!#REF!</f>
        <v>#REF!</v>
      </c>
      <c r="K64" s="18" t="e">
        <f t="shared" si="7"/>
        <v>#REF!</v>
      </c>
      <c r="L64" s="16" t="e">
        <f>'3УслДостИнвОц'!#REF!</f>
        <v>#REF!</v>
      </c>
      <c r="M64" s="16" t="e">
        <f>'3УслДостИнвОц'!#REF!</f>
        <v>#REF!</v>
      </c>
      <c r="N64" s="18" t="e">
        <f>'3УслДостИнвОц'!#REF!</f>
        <v>#REF!</v>
      </c>
      <c r="O64" s="18" t="e">
        <f t="shared" si="8"/>
        <v>#REF!</v>
      </c>
      <c r="P64" s="18" t="e">
        <f>'4ДобрВежл'!#REF!</f>
        <v>#REF!</v>
      </c>
      <c r="Q64" s="18" t="e">
        <f>'4ДобрВежл'!#REF!</f>
        <v>#REF!</v>
      </c>
      <c r="R64" s="18" t="e">
        <f>'4ДобрВежл'!#REF!</f>
        <v>#REF!</v>
      </c>
      <c r="S64" s="18" t="e">
        <f t="shared" si="9"/>
        <v>#REF!</v>
      </c>
      <c r="T64" s="18" t="e">
        <f>'5УдовлУсл'!#REF!</f>
        <v>#REF!</v>
      </c>
      <c r="U64" s="18" t="e">
        <f>'5УдовлУсл'!#REF!</f>
        <v>#REF!</v>
      </c>
      <c r="V64" s="18" t="e">
        <f>'5УдовлУсл'!#REF!</f>
        <v>#REF!</v>
      </c>
      <c r="W64" s="18" t="e">
        <f t="shared" si="10"/>
        <v>#REF!</v>
      </c>
    </row>
    <row r="65" spans="1:23">
      <c r="A65" s="16">
        <v>61</v>
      </c>
      <c r="B65" s="16" t="s">
        <v>267</v>
      </c>
      <c r="C65" s="16" t="s">
        <v>207</v>
      </c>
      <c r="D65" s="18" t="e">
        <f t="shared" si="0"/>
        <v>#REF!</v>
      </c>
      <c r="E65" s="18">
        <f>'1ОиДинфоб'!G95</f>
        <v>27.450980392156861</v>
      </c>
      <c r="F65" s="18">
        <f>'1ОиДинфоб'!J95</f>
        <v>18</v>
      </c>
      <c r="G65" s="18">
        <f>'1ОиДинфоб'!P95</f>
        <v>39.577464788732399</v>
      </c>
      <c r="H65" s="18">
        <f t="shared" si="6"/>
        <v>85.028445180889264</v>
      </c>
      <c r="I65" s="18" t="e">
        <f>'2КомУслОц'!#REF!</f>
        <v>#REF!</v>
      </c>
      <c r="J65" s="18" t="e">
        <f>'2КомУслОц'!#REF!</f>
        <v>#REF!</v>
      </c>
      <c r="K65" s="18" t="e">
        <f t="shared" si="7"/>
        <v>#REF!</v>
      </c>
      <c r="L65" s="16" t="e">
        <f>'3УслДостИнвОц'!#REF!</f>
        <v>#REF!</v>
      </c>
      <c r="M65" s="16" t="e">
        <f>'3УслДостИнвОц'!#REF!</f>
        <v>#REF!</v>
      </c>
      <c r="N65" s="18" t="e">
        <f>'3УслДостИнвОц'!#REF!</f>
        <v>#REF!</v>
      </c>
      <c r="O65" s="18" t="e">
        <f t="shared" si="8"/>
        <v>#REF!</v>
      </c>
      <c r="P65" s="18" t="e">
        <f>'4ДобрВежл'!#REF!</f>
        <v>#REF!</v>
      </c>
      <c r="Q65" s="18" t="e">
        <f>'4ДобрВежл'!#REF!</f>
        <v>#REF!</v>
      </c>
      <c r="R65" s="18" t="e">
        <f>'4ДобрВежл'!#REF!</f>
        <v>#REF!</v>
      </c>
      <c r="S65" s="18" t="e">
        <f t="shared" si="9"/>
        <v>#REF!</v>
      </c>
      <c r="T65" s="18" t="e">
        <f>'5УдовлУсл'!#REF!</f>
        <v>#REF!</v>
      </c>
      <c r="U65" s="18" t="e">
        <f>'5УдовлУсл'!#REF!</f>
        <v>#REF!</v>
      </c>
      <c r="V65" s="18" t="e">
        <f>'5УдовлУсл'!#REF!</f>
        <v>#REF!</v>
      </c>
      <c r="W65" s="18" t="e">
        <f t="shared" si="10"/>
        <v>#REF!</v>
      </c>
    </row>
    <row r="66" spans="1:23">
      <c r="A66" s="16">
        <v>62</v>
      </c>
      <c r="B66" s="16" t="s">
        <v>216</v>
      </c>
      <c r="C66" s="16" t="s">
        <v>125</v>
      </c>
      <c r="D66" s="18" t="e">
        <f t="shared" si="0"/>
        <v>#REF!</v>
      </c>
      <c r="E66" s="18">
        <f>'1ОиДинфоб'!G15</f>
        <v>27.045454545454547</v>
      </c>
      <c r="F66" s="18">
        <f>'1ОиДинфоб'!J15</f>
        <v>27</v>
      </c>
      <c r="G66" s="18">
        <f>'1ОиДинфоб'!P15</f>
        <v>40</v>
      </c>
      <c r="H66" s="18">
        <f t="shared" si="6"/>
        <v>94.045454545454547</v>
      </c>
      <c r="I66" s="18" t="e">
        <f>'2КомУслОц'!#REF!</f>
        <v>#REF!</v>
      </c>
      <c r="J66" s="18" t="e">
        <f>'2КомУслОц'!#REF!</f>
        <v>#REF!</v>
      </c>
      <c r="K66" s="18" t="e">
        <f t="shared" si="7"/>
        <v>#REF!</v>
      </c>
      <c r="L66" s="16" t="e">
        <f>'3УслДостИнвОц'!#REF!</f>
        <v>#REF!</v>
      </c>
      <c r="M66" s="16" t="e">
        <f>'3УслДостИнвОц'!#REF!</f>
        <v>#REF!</v>
      </c>
      <c r="N66" s="18" t="e">
        <f>'3УслДостИнвОц'!#REF!</f>
        <v>#REF!</v>
      </c>
      <c r="O66" s="18" t="e">
        <f t="shared" si="8"/>
        <v>#REF!</v>
      </c>
      <c r="P66" s="18" t="e">
        <f>'4ДобрВежл'!#REF!</f>
        <v>#REF!</v>
      </c>
      <c r="Q66" s="18" t="e">
        <f>'4ДобрВежл'!#REF!</f>
        <v>#REF!</v>
      </c>
      <c r="R66" s="18" t="e">
        <f>'4ДобрВежл'!#REF!</f>
        <v>#REF!</v>
      </c>
      <c r="S66" s="18" t="e">
        <f t="shared" si="9"/>
        <v>#REF!</v>
      </c>
      <c r="T66" s="18" t="e">
        <f>'5УдовлУсл'!#REF!</f>
        <v>#REF!</v>
      </c>
      <c r="U66" s="18" t="e">
        <f>'5УдовлУсл'!#REF!</f>
        <v>#REF!</v>
      </c>
      <c r="V66" s="18" t="e">
        <f>'5УдовлУсл'!#REF!</f>
        <v>#REF!</v>
      </c>
      <c r="W66" s="18" t="e">
        <f t="shared" si="10"/>
        <v>#REF!</v>
      </c>
    </row>
    <row r="67" spans="1:23">
      <c r="A67" s="16">
        <v>63</v>
      </c>
      <c r="B67" s="16" t="s">
        <v>244</v>
      </c>
      <c r="C67" s="16" t="s">
        <v>177</v>
      </c>
      <c r="D67" s="18" t="e">
        <f t="shared" si="0"/>
        <v>#REF!</v>
      </c>
      <c r="E67" s="18">
        <f>'1ОиДинфоб'!G65</f>
        <v>15.909090909090908</v>
      </c>
      <c r="F67" s="18">
        <f>'1ОиДинфоб'!J65</f>
        <v>30</v>
      </c>
      <c r="G67" s="18">
        <f>'1ОиДинфоб'!P65</f>
        <v>39.042594963721726</v>
      </c>
      <c r="H67" s="18">
        <f t="shared" si="6"/>
        <v>84.951685872812632</v>
      </c>
      <c r="I67" s="18" t="e">
        <f>'2КомУслОц'!#REF!</f>
        <v>#REF!</v>
      </c>
      <c r="J67" s="18" t="e">
        <f>'2КомУслОц'!#REF!</f>
        <v>#REF!</v>
      </c>
      <c r="K67" s="18" t="e">
        <f t="shared" si="7"/>
        <v>#REF!</v>
      </c>
      <c r="L67" s="16" t="e">
        <f>'3УслДостИнвОц'!#REF!</f>
        <v>#REF!</v>
      </c>
      <c r="M67" s="16" t="e">
        <f>'3УслДостИнвОц'!#REF!</f>
        <v>#REF!</v>
      </c>
      <c r="N67" s="18" t="e">
        <f>'3УслДостИнвОц'!#REF!</f>
        <v>#REF!</v>
      </c>
      <c r="O67" s="18" t="e">
        <f t="shared" si="8"/>
        <v>#REF!</v>
      </c>
      <c r="P67" s="18" t="e">
        <f>'4ДобрВежл'!#REF!</f>
        <v>#REF!</v>
      </c>
      <c r="Q67" s="18" t="e">
        <f>'4ДобрВежл'!#REF!</f>
        <v>#REF!</v>
      </c>
      <c r="R67" s="18" t="e">
        <f>'4ДобрВежл'!#REF!</f>
        <v>#REF!</v>
      </c>
      <c r="S67" s="18" t="e">
        <f t="shared" si="9"/>
        <v>#REF!</v>
      </c>
      <c r="T67" s="18" t="e">
        <f>'5УдовлУсл'!#REF!</f>
        <v>#REF!</v>
      </c>
      <c r="U67" s="18" t="e">
        <f>'5УдовлУсл'!#REF!</f>
        <v>#REF!</v>
      </c>
      <c r="V67" s="18" t="e">
        <f>'5УдовлУсл'!#REF!</f>
        <v>#REF!</v>
      </c>
      <c r="W67" s="18" t="e">
        <f t="shared" si="10"/>
        <v>#REF!</v>
      </c>
    </row>
    <row r="68" spans="1:23">
      <c r="A68" s="16">
        <v>64</v>
      </c>
      <c r="B68" s="16" t="s">
        <v>222</v>
      </c>
      <c r="C68" s="16" t="s">
        <v>149</v>
      </c>
      <c r="D68" s="18" t="e">
        <f t="shared" si="0"/>
        <v>#REF!</v>
      </c>
      <c r="E68" s="18">
        <f>'1ОиДинфоб'!G39</f>
        <v>27.499999999999996</v>
      </c>
      <c r="F68" s="18">
        <f>'1ОиДинфоб'!J39</f>
        <v>30</v>
      </c>
      <c r="G68" s="18">
        <f>'1ОиДинфоб'!P39</f>
        <v>39.831932773109251</v>
      </c>
      <c r="H68" s="18">
        <f t="shared" si="6"/>
        <v>97.331932773109259</v>
      </c>
      <c r="I68" s="18" t="e">
        <f>'2КомУслОц'!#REF!</f>
        <v>#REF!</v>
      </c>
      <c r="J68" s="18" t="e">
        <f>'2КомУслОц'!#REF!</f>
        <v>#REF!</v>
      </c>
      <c r="K68" s="18" t="e">
        <f t="shared" si="7"/>
        <v>#REF!</v>
      </c>
      <c r="L68" s="16" t="e">
        <f>'3УслДостИнвОц'!#REF!</f>
        <v>#REF!</v>
      </c>
      <c r="M68" s="16" t="e">
        <f>'3УслДостИнвОц'!#REF!</f>
        <v>#REF!</v>
      </c>
      <c r="N68" s="18" t="e">
        <f>'3УслДостИнвОц'!#REF!</f>
        <v>#REF!</v>
      </c>
      <c r="O68" s="18" t="e">
        <f t="shared" si="8"/>
        <v>#REF!</v>
      </c>
      <c r="P68" s="18" t="e">
        <f>'4ДобрВежл'!#REF!</f>
        <v>#REF!</v>
      </c>
      <c r="Q68" s="18" t="e">
        <f>'4ДобрВежл'!#REF!</f>
        <v>#REF!</v>
      </c>
      <c r="R68" s="18" t="e">
        <f>'4ДобрВежл'!#REF!</f>
        <v>#REF!</v>
      </c>
      <c r="S68" s="18" t="e">
        <f t="shared" si="9"/>
        <v>#REF!</v>
      </c>
      <c r="T68" s="18" t="e">
        <f>'5УдовлУсл'!#REF!</f>
        <v>#REF!</v>
      </c>
      <c r="U68" s="18" t="e">
        <f>'5УдовлУсл'!#REF!</f>
        <v>#REF!</v>
      </c>
      <c r="V68" s="18" t="e">
        <f>'5УдовлУсл'!#REF!</f>
        <v>#REF!</v>
      </c>
      <c r="W68" s="18" t="e">
        <f t="shared" si="10"/>
        <v>#REF!</v>
      </c>
    </row>
    <row r="69" spans="1:23">
      <c r="A69" s="16">
        <v>65</v>
      </c>
      <c r="B69" s="16" t="s">
        <v>216</v>
      </c>
      <c r="C69" s="16" t="s">
        <v>124</v>
      </c>
      <c r="D69" s="18" t="e">
        <f t="shared" ref="D69:D100" si="11">AVERAGE(H69,K69,O69,S69,W69)</f>
        <v>#REF!</v>
      </c>
      <c r="E69" s="18">
        <f>'1ОиДинфоб'!G14</f>
        <v>27.291666666666668</v>
      </c>
      <c r="F69" s="18">
        <f>'1ОиДинфоб'!J14</f>
        <v>30</v>
      </c>
      <c r="G69" s="18">
        <f>'1ОиДинфоб'!P14</f>
        <v>39.840319361277444</v>
      </c>
      <c r="H69" s="18">
        <f t="shared" ref="H69:H100" si="12">E69+F69+G69</f>
        <v>97.131986027944123</v>
      </c>
      <c r="I69" s="18" t="e">
        <f>'2КомУслОц'!#REF!</f>
        <v>#REF!</v>
      </c>
      <c r="J69" s="18" t="e">
        <f>'2КомУслОц'!#REF!</f>
        <v>#REF!</v>
      </c>
      <c r="K69" s="18" t="e">
        <f t="shared" ref="K69:K100" si="13">I69+J69</f>
        <v>#REF!</v>
      </c>
      <c r="L69" s="16" t="e">
        <f>'3УслДостИнвОц'!#REF!</f>
        <v>#REF!</v>
      </c>
      <c r="M69" s="16" t="e">
        <f>'3УслДостИнвОц'!#REF!</f>
        <v>#REF!</v>
      </c>
      <c r="N69" s="18" t="e">
        <f>'3УслДостИнвОц'!#REF!</f>
        <v>#REF!</v>
      </c>
      <c r="O69" s="18" t="e">
        <f t="shared" ref="O69:O100" si="14">L69+M69+N69</f>
        <v>#REF!</v>
      </c>
      <c r="P69" s="18" t="e">
        <f>'4ДобрВежл'!#REF!</f>
        <v>#REF!</v>
      </c>
      <c r="Q69" s="18" t="e">
        <f>'4ДобрВежл'!#REF!</f>
        <v>#REF!</v>
      </c>
      <c r="R69" s="18" t="e">
        <f>'4ДобрВежл'!#REF!</f>
        <v>#REF!</v>
      </c>
      <c r="S69" s="18" t="e">
        <f t="shared" ref="S69:S100" si="15">SUM(P69:R69)</f>
        <v>#REF!</v>
      </c>
      <c r="T69" s="18" t="e">
        <f>'5УдовлУсл'!#REF!</f>
        <v>#REF!</v>
      </c>
      <c r="U69" s="18" t="e">
        <f>'5УдовлУсл'!#REF!</f>
        <v>#REF!</v>
      </c>
      <c r="V69" s="18" t="e">
        <f>'5УдовлУсл'!#REF!</f>
        <v>#REF!</v>
      </c>
      <c r="W69" s="18" t="e">
        <f t="shared" ref="W69:W100" si="16">SUM(T69:V69)</f>
        <v>#REF!</v>
      </c>
    </row>
    <row r="70" spans="1:23">
      <c r="A70" s="16">
        <v>66</v>
      </c>
      <c r="B70" s="16" t="s">
        <v>216</v>
      </c>
      <c r="C70" s="16" t="s">
        <v>127</v>
      </c>
      <c r="D70" s="18" t="e">
        <f t="shared" si="11"/>
        <v>#REF!</v>
      </c>
      <c r="E70" s="18">
        <f>'1ОиДинфоб'!G17</f>
        <v>28.028255528255524</v>
      </c>
      <c r="F70" s="18">
        <f>'1ОиДинфоб'!J17</f>
        <v>30</v>
      </c>
      <c r="G70" s="18">
        <f>'1ОиДинфоб'!P17</f>
        <v>39.568984346559887</v>
      </c>
      <c r="H70" s="18">
        <f t="shared" si="12"/>
        <v>97.597239874815415</v>
      </c>
      <c r="I70" s="18" t="e">
        <f>'2КомУслОц'!#REF!</f>
        <v>#REF!</v>
      </c>
      <c r="J70" s="18" t="e">
        <f>'2КомУслОц'!#REF!</f>
        <v>#REF!</v>
      </c>
      <c r="K70" s="18" t="e">
        <f t="shared" si="13"/>
        <v>#REF!</v>
      </c>
      <c r="L70" s="16" t="e">
        <f>'3УслДостИнвОц'!#REF!</f>
        <v>#REF!</v>
      </c>
      <c r="M70" s="16" t="e">
        <f>'3УслДостИнвОц'!#REF!</f>
        <v>#REF!</v>
      </c>
      <c r="N70" s="18" t="e">
        <f>'3УслДостИнвОц'!#REF!</f>
        <v>#REF!</v>
      </c>
      <c r="O70" s="18" t="e">
        <f t="shared" si="14"/>
        <v>#REF!</v>
      </c>
      <c r="P70" s="18" t="e">
        <f>'4ДобрВежл'!#REF!</f>
        <v>#REF!</v>
      </c>
      <c r="Q70" s="18" t="e">
        <f>'4ДобрВежл'!#REF!</f>
        <v>#REF!</v>
      </c>
      <c r="R70" s="18" t="e">
        <f>'4ДобрВежл'!#REF!</f>
        <v>#REF!</v>
      </c>
      <c r="S70" s="18" t="e">
        <f t="shared" si="15"/>
        <v>#REF!</v>
      </c>
      <c r="T70" s="18" t="e">
        <f>'5УдовлУсл'!#REF!</f>
        <v>#REF!</v>
      </c>
      <c r="U70" s="18" t="e">
        <f>'5УдовлУсл'!#REF!</f>
        <v>#REF!</v>
      </c>
      <c r="V70" s="18" t="e">
        <f>'5УдовлУсл'!#REF!</f>
        <v>#REF!</v>
      </c>
      <c r="W70" s="18" t="e">
        <f t="shared" si="16"/>
        <v>#REF!</v>
      </c>
    </row>
    <row r="71" spans="1:23">
      <c r="A71" s="16">
        <v>67</v>
      </c>
      <c r="B71" s="16" t="s">
        <v>264</v>
      </c>
      <c r="C71" s="16" t="s">
        <v>204</v>
      </c>
      <c r="D71" s="18" t="e">
        <f t="shared" si="11"/>
        <v>#REF!</v>
      </c>
      <c r="E71" s="18">
        <f>'1ОиДинфоб'!G92</f>
        <v>27.916666666666668</v>
      </c>
      <c r="F71" s="18">
        <f>'1ОиДинфоб'!J92</f>
        <v>27</v>
      </c>
      <c r="G71" s="18">
        <f>'1ОиДинфоб'!P92</f>
        <v>39.722222222222229</v>
      </c>
      <c r="H71" s="18">
        <f t="shared" si="12"/>
        <v>94.6388888888889</v>
      </c>
      <c r="I71" s="18" t="e">
        <f>'2КомУслОц'!#REF!</f>
        <v>#REF!</v>
      </c>
      <c r="J71" s="18" t="e">
        <f>'2КомУслОц'!#REF!</f>
        <v>#REF!</v>
      </c>
      <c r="K71" s="18" t="e">
        <f t="shared" si="13"/>
        <v>#REF!</v>
      </c>
      <c r="L71" s="16" t="e">
        <f>'3УслДостИнвОц'!#REF!</f>
        <v>#REF!</v>
      </c>
      <c r="M71" s="16" t="e">
        <f>'3УслДостИнвОц'!#REF!</f>
        <v>#REF!</v>
      </c>
      <c r="N71" s="18" t="e">
        <f>'3УслДостИнвОц'!#REF!</f>
        <v>#REF!</v>
      </c>
      <c r="O71" s="18" t="e">
        <f t="shared" si="14"/>
        <v>#REF!</v>
      </c>
      <c r="P71" s="18" t="e">
        <f>'4ДобрВежл'!#REF!</f>
        <v>#REF!</v>
      </c>
      <c r="Q71" s="18" t="e">
        <f>'4ДобрВежл'!#REF!</f>
        <v>#REF!</v>
      </c>
      <c r="R71" s="18" t="e">
        <f>'4ДобрВежл'!#REF!</f>
        <v>#REF!</v>
      </c>
      <c r="S71" s="18" t="e">
        <f t="shared" si="15"/>
        <v>#REF!</v>
      </c>
      <c r="T71" s="18" t="e">
        <f>'5УдовлУсл'!#REF!</f>
        <v>#REF!</v>
      </c>
      <c r="U71" s="18" t="e">
        <f>'5УдовлУсл'!#REF!</f>
        <v>#REF!</v>
      </c>
      <c r="V71" s="18" t="e">
        <f>'5УдовлУсл'!#REF!</f>
        <v>#REF!</v>
      </c>
      <c r="W71" s="18" t="e">
        <f t="shared" si="16"/>
        <v>#REF!</v>
      </c>
    </row>
    <row r="72" spans="1:23">
      <c r="A72" s="16">
        <v>68</v>
      </c>
      <c r="B72" s="16" t="s">
        <v>259</v>
      </c>
      <c r="C72" s="16" t="s">
        <v>198</v>
      </c>
      <c r="D72" s="18" t="e">
        <f t="shared" si="11"/>
        <v>#REF!</v>
      </c>
      <c r="E72" s="18">
        <f>'1ОиДинфоб'!G86</f>
        <v>24.047619047619047</v>
      </c>
      <c r="F72" s="18">
        <f>'1ОиДинфоб'!J86</f>
        <v>30</v>
      </c>
      <c r="G72" s="18">
        <f>'1ОиДинфоб'!P86</f>
        <v>39.42360146158201</v>
      </c>
      <c r="H72" s="18">
        <f t="shared" si="12"/>
        <v>93.471220509201061</v>
      </c>
      <c r="I72" s="18" t="e">
        <f>'2КомУслОц'!#REF!</f>
        <v>#REF!</v>
      </c>
      <c r="J72" s="18" t="e">
        <f>'2КомУслОц'!#REF!</f>
        <v>#REF!</v>
      </c>
      <c r="K72" s="18" t="e">
        <f t="shared" si="13"/>
        <v>#REF!</v>
      </c>
      <c r="L72" s="16" t="e">
        <f>'3УслДостИнвОц'!#REF!</f>
        <v>#REF!</v>
      </c>
      <c r="M72" s="16" t="e">
        <f>'3УслДостИнвОц'!#REF!</f>
        <v>#REF!</v>
      </c>
      <c r="N72" s="18" t="e">
        <f>'3УслДостИнвОц'!#REF!</f>
        <v>#REF!</v>
      </c>
      <c r="O72" s="18" t="e">
        <f t="shared" si="14"/>
        <v>#REF!</v>
      </c>
      <c r="P72" s="18" t="e">
        <f>'4ДобрВежл'!#REF!</f>
        <v>#REF!</v>
      </c>
      <c r="Q72" s="18" t="e">
        <f>'4ДобрВежл'!#REF!</f>
        <v>#REF!</v>
      </c>
      <c r="R72" s="18" t="e">
        <f>'4ДобрВежл'!#REF!</f>
        <v>#REF!</v>
      </c>
      <c r="S72" s="18" t="e">
        <f t="shared" si="15"/>
        <v>#REF!</v>
      </c>
      <c r="T72" s="18" t="e">
        <f>'5УдовлУсл'!#REF!</f>
        <v>#REF!</v>
      </c>
      <c r="U72" s="18" t="e">
        <f>'5УдовлУсл'!#REF!</f>
        <v>#REF!</v>
      </c>
      <c r="V72" s="18" t="e">
        <f>'5УдовлУсл'!#REF!</f>
        <v>#REF!</v>
      </c>
      <c r="W72" s="18" t="e">
        <f t="shared" si="16"/>
        <v>#REF!</v>
      </c>
    </row>
    <row r="73" spans="1:23">
      <c r="A73" s="16">
        <v>69</v>
      </c>
      <c r="B73" s="16" t="s">
        <v>245</v>
      </c>
      <c r="C73" s="16" t="s">
        <v>178</v>
      </c>
      <c r="D73" s="18" t="e">
        <f t="shared" si="11"/>
        <v>#REF!</v>
      </c>
      <c r="E73" s="18">
        <f>'1ОиДинфоб'!G66</f>
        <v>26.397058823529409</v>
      </c>
      <c r="F73" s="18">
        <f>'1ОиДинфоб'!J66</f>
        <v>27</v>
      </c>
      <c r="G73" s="18">
        <f>'1ОиДинфоб'!P66</f>
        <v>39.932773109243698</v>
      </c>
      <c r="H73" s="18">
        <f t="shared" si="12"/>
        <v>93.329831932773104</v>
      </c>
      <c r="I73" s="18" t="e">
        <f>'2КомУслОц'!#REF!</f>
        <v>#REF!</v>
      </c>
      <c r="J73" s="18" t="e">
        <f>'2КомУслОц'!#REF!</f>
        <v>#REF!</v>
      </c>
      <c r="K73" s="18" t="e">
        <f t="shared" si="13"/>
        <v>#REF!</v>
      </c>
      <c r="L73" s="16" t="e">
        <f>'3УслДостИнвОц'!#REF!</f>
        <v>#REF!</v>
      </c>
      <c r="M73" s="16" t="e">
        <f>'3УслДостИнвОц'!#REF!</f>
        <v>#REF!</v>
      </c>
      <c r="N73" s="18" t="e">
        <f>'3УслДостИнвОц'!#REF!</f>
        <v>#REF!</v>
      </c>
      <c r="O73" s="18" t="e">
        <f t="shared" si="14"/>
        <v>#REF!</v>
      </c>
      <c r="P73" s="18" t="e">
        <f>'4ДобрВежл'!#REF!</f>
        <v>#REF!</v>
      </c>
      <c r="Q73" s="18" t="e">
        <f>'4ДобрВежл'!#REF!</f>
        <v>#REF!</v>
      </c>
      <c r="R73" s="18" t="e">
        <f>'4ДобрВежл'!#REF!</f>
        <v>#REF!</v>
      </c>
      <c r="S73" s="18" t="e">
        <f t="shared" si="15"/>
        <v>#REF!</v>
      </c>
      <c r="T73" s="18" t="e">
        <f>'5УдовлУсл'!#REF!</f>
        <v>#REF!</v>
      </c>
      <c r="U73" s="18" t="e">
        <f>'5УдовлУсл'!#REF!</f>
        <v>#REF!</v>
      </c>
      <c r="V73" s="18" t="e">
        <f>'5УдовлУсл'!#REF!</f>
        <v>#REF!</v>
      </c>
      <c r="W73" s="18" t="e">
        <f t="shared" si="16"/>
        <v>#REF!</v>
      </c>
    </row>
    <row r="74" spans="1:23">
      <c r="A74" s="16">
        <v>70</v>
      </c>
      <c r="B74" s="16" t="s">
        <v>216</v>
      </c>
      <c r="C74" s="16" t="s">
        <v>132</v>
      </c>
      <c r="D74" s="18" t="e">
        <f t="shared" si="11"/>
        <v>#REF!</v>
      </c>
      <c r="E74" s="18">
        <f>'1ОиДинфоб'!G22</f>
        <v>26.344696969696969</v>
      </c>
      <c r="F74" s="18">
        <f>'1ОиДинфоб'!J22</f>
        <v>30</v>
      </c>
      <c r="G74" s="18">
        <f>'1ОиДинфоб'!P22</f>
        <v>39.31525818456479</v>
      </c>
      <c r="H74" s="18">
        <f t="shared" si="12"/>
        <v>95.659955154261752</v>
      </c>
      <c r="I74" s="18" t="e">
        <f>'2КомУслОц'!#REF!</f>
        <v>#REF!</v>
      </c>
      <c r="J74" s="18" t="e">
        <f>'2КомУслОц'!#REF!</f>
        <v>#REF!</v>
      </c>
      <c r="K74" s="18" t="e">
        <f t="shared" si="13"/>
        <v>#REF!</v>
      </c>
      <c r="L74" s="16" t="e">
        <f>'3УслДостИнвОц'!#REF!</f>
        <v>#REF!</v>
      </c>
      <c r="M74" s="16" t="e">
        <f>'3УслДостИнвОц'!#REF!</f>
        <v>#REF!</v>
      </c>
      <c r="N74" s="18" t="e">
        <f>'3УслДостИнвОц'!#REF!</f>
        <v>#REF!</v>
      </c>
      <c r="O74" s="18" t="e">
        <f t="shared" si="14"/>
        <v>#REF!</v>
      </c>
      <c r="P74" s="18" t="e">
        <f>'4ДобрВежл'!#REF!</f>
        <v>#REF!</v>
      </c>
      <c r="Q74" s="18" t="e">
        <f>'4ДобрВежл'!#REF!</f>
        <v>#REF!</v>
      </c>
      <c r="R74" s="18" t="e">
        <f>'4ДобрВежл'!#REF!</f>
        <v>#REF!</v>
      </c>
      <c r="S74" s="18" t="e">
        <f t="shared" si="15"/>
        <v>#REF!</v>
      </c>
      <c r="T74" s="18" t="e">
        <f>'5УдовлУсл'!#REF!</f>
        <v>#REF!</v>
      </c>
      <c r="U74" s="18" t="e">
        <f>'5УдовлУсл'!#REF!</f>
        <v>#REF!</v>
      </c>
      <c r="V74" s="18" t="e">
        <f>'5УдовлУсл'!#REF!</f>
        <v>#REF!</v>
      </c>
      <c r="W74" s="18" t="e">
        <f t="shared" si="16"/>
        <v>#REF!</v>
      </c>
    </row>
    <row r="75" spans="1:23">
      <c r="A75" s="16">
        <v>71</v>
      </c>
      <c r="B75" s="16" t="s">
        <v>236</v>
      </c>
      <c r="C75" s="16" t="s">
        <v>167</v>
      </c>
      <c r="D75" s="18" t="e">
        <f t="shared" si="11"/>
        <v>#REF!</v>
      </c>
      <c r="E75" s="18">
        <f>'1ОиДинфоб'!G55</f>
        <v>24</v>
      </c>
      <c r="F75" s="18">
        <f>'1ОиДинфоб'!J55</f>
        <v>30</v>
      </c>
      <c r="G75" s="18">
        <f>'1ОиДинфоб'!P55</f>
        <v>39.682539682539691</v>
      </c>
      <c r="H75" s="18">
        <f t="shared" si="12"/>
        <v>93.682539682539698</v>
      </c>
      <c r="I75" s="18" t="e">
        <f>'2КомУслОц'!#REF!</f>
        <v>#REF!</v>
      </c>
      <c r="J75" s="18" t="e">
        <f>'2КомУслОц'!#REF!</f>
        <v>#REF!</v>
      </c>
      <c r="K75" s="18" t="e">
        <f t="shared" si="13"/>
        <v>#REF!</v>
      </c>
      <c r="L75" s="16" t="e">
        <f>'3УслДостИнвОц'!#REF!</f>
        <v>#REF!</v>
      </c>
      <c r="M75" s="16" t="e">
        <f>'3УслДостИнвОц'!#REF!</f>
        <v>#REF!</v>
      </c>
      <c r="N75" s="18" t="e">
        <f>'3УслДостИнвОц'!#REF!</f>
        <v>#REF!</v>
      </c>
      <c r="O75" s="18" t="e">
        <f t="shared" si="14"/>
        <v>#REF!</v>
      </c>
      <c r="P75" s="18" t="e">
        <f>'4ДобрВежл'!#REF!</f>
        <v>#REF!</v>
      </c>
      <c r="Q75" s="18" t="e">
        <f>'4ДобрВежл'!#REF!</f>
        <v>#REF!</v>
      </c>
      <c r="R75" s="18" t="e">
        <f>'4ДобрВежл'!#REF!</f>
        <v>#REF!</v>
      </c>
      <c r="S75" s="18" t="e">
        <f t="shared" si="15"/>
        <v>#REF!</v>
      </c>
      <c r="T75" s="18" t="e">
        <f>'5УдовлУсл'!#REF!</f>
        <v>#REF!</v>
      </c>
      <c r="U75" s="18" t="e">
        <f>'5УдовлУсл'!#REF!</f>
        <v>#REF!</v>
      </c>
      <c r="V75" s="18" t="e">
        <f>'5УдовлУсл'!#REF!</f>
        <v>#REF!</v>
      </c>
      <c r="W75" s="18" t="e">
        <f t="shared" si="16"/>
        <v>#REF!</v>
      </c>
    </row>
    <row r="76" spans="1:23">
      <c r="A76" s="16">
        <v>72</v>
      </c>
      <c r="B76" s="16" t="s">
        <v>250</v>
      </c>
      <c r="C76" s="16" t="s">
        <v>186</v>
      </c>
      <c r="D76" s="18" t="e">
        <f t="shared" si="11"/>
        <v>#REF!</v>
      </c>
      <c r="E76" s="18">
        <f>'1ОиДинфоб'!G74</f>
        <v>26.458333333333332</v>
      </c>
      <c r="F76" s="18">
        <f>'1ОиДинфоб'!J74</f>
        <v>30</v>
      </c>
      <c r="G76" s="18">
        <f>'1ОиДинфоб'!P74</f>
        <v>39.622228970543574</v>
      </c>
      <c r="H76" s="18">
        <f t="shared" si="12"/>
        <v>96.080562303876903</v>
      </c>
      <c r="I76" s="18" t="e">
        <f>'2КомУслОц'!#REF!</f>
        <v>#REF!</v>
      </c>
      <c r="J76" s="18" t="e">
        <f>'2КомУслОц'!#REF!</f>
        <v>#REF!</v>
      </c>
      <c r="K76" s="18" t="e">
        <f t="shared" si="13"/>
        <v>#REF!</v>
      </c>
      <c r="L76" s="16" t="e">
        <f>'3УслДостИнвОц'!#REF!</f>
        <v>#REF!</v>
      </c>
      <c r="M76" s="16" t="e">
        <f>'3УслДостИнвОц'!#REF!</f>
        <v>#REF!</v>
      </c>
      <c r="N76" s="18" t="e">
        <f>'3УслДостИнвОц'!#REF!</f>
        <v>#REF!</v>
      </c>
      <c r="O76" s="18" t="e">
        <f t="shared" si="14"/>
        <v>#REF!</v>
      </c>
      <c r="P76" s="18" t="e">
        <f>'4ДобрВежл'!#REF!</f>
        <v>#REF!</v>
      </c>
      <c r="Q76" s="18" t="e">
        <f>'4ДобрВежл'!#REF!</f>
        <v>#REF!</v>
      </c>
      <c r="R76" s="18" t="e">
        <f>'4ДобрВежл'!#REF!</f>
        <v>#REF!</v>
      </c>
      <c r="S76" s="18" t="e">
        <f t="shared" si="15"/>
        <v>#REF!</v>
      </c>
      <c r="T76" s="18" t="e">
        <f>'5УдовлУсл'!#REF!</f>
        <v>#REF!</v>
      </c>
      <c r="U76" s="18" t="e">
        <f>'5УдовлУсл'!#REF!</f>
        <v>#REF!</v>
      </c>
      <c r="V76" s="18" t="e">
        <f>'5УдовлУсл'!#REF!</f>
        <v>#REF!</v>
      </c>
      <c r="W76" s="18" t="e">
        <f t="shared" si="16"/>
        <v>#REF!</v>
      </c>
    </row>
    <row r="77" spans="1:23">
      <c r="A77" s="16">
        <v>73</v>
      </c>
      <c r="B77" s="16" t="s">
        <v>266</v>
      </c>
      <c r="C77" s="16" t="s">
        <v>206</v>
      </c>
      <c r="D77" s="18" t="e">
        <f t="shared" si="11"/>
        <v>#REF!</v>
      </c>
      <c r="E77" s="18">
        <f>'1ОиДинфоб'!G94</f>
        <v>24.261904761904763</v>
      </c>
      <c r="F77" s="18">
        <f>'1ОиДинфоб'!J94</f>
        <v>30</v>
      </c>
      <c r="G77" s="18">
        <f>'1ОиДинфоб'!P94</f>
        <v>40</v>
      </c>
      <c r="H77" s="18">
        <f t="shared" si="12"/>
        <v>94.261904761904759</v>
      </c>
      <c r="I77" s="18" t="e">
        <f>'2КомУслОц'!#REF!</f>
        <v>#REF!</v>
      </c>
      <c r="J77" s="18" t="e">
        <f>'2КомУслОц'!#REF!</f>
        <v>#REF!</v>
      </c>
      <c r="K77" s="18" t="e">
        <f t="shared" si="13"/>
        <v>#REF!</v>
      </c>
      <c r="L77" s="16" t="e">
        <f>'3УслДостИнвОц'!#REF!</f>
        <v>#REF!</v>
      </c>
      <c r="M77" s="16" t="e">
        <f>'3УслДостИнвОц'!#REF!</f>
        <v>#REF!</v>
      </c>
      <c r="N77" s="18" t="e">
        <f>'3УслДостИнвОц'!#REF!</f>
        <v>#REF!</v>
      </c>
      <c r="O77" s="18" t="e">
        <f t="shared" si="14"/>
        <v>#REF!</v>
      </c>
      <c r="P77" s="18" t="e">
        <f>'4ДобрВежл'!#REF!</f>
        <v>#REF!</v>
      </c>
      <c r="Q77" s="18" t="e">
        <f>'4ДобрВежл'!#REF!</f>
        <v>#REF!</v>
      </c>
      <c r="R77" s="18" t="e">
        <f>'4ДобрВежл'!#REF!</f>
        <v>#REF!</v>
      </c>
      <c r="S77" s="18" t="e">
        <f t="shared" si="15"/>
        <v>#REF!</v>
      </c>
      <c r="T77" s="18" t="e">
        <f>'5УдовлУсл'!#REF!</f>
        <v>#REF!</v>
      </c>
      <c r="U77" s="18" t="e">
        <f>'5УдовлУсл'!#REF!</f>
        <v>#REF!</v>
      </c>
      <c r="V77" s="18" t="e">
        <f>'5УдовлУсл'!#REF!</f>
        <v>#REF!</v>
      </c>
      <c r="W77" s="18" t="e">
        <f t="shared" si="16"/>
        <v>#REF!</v>
      </c>
    </row>
    <row r="78" spans="1:23">
      <c r="A78" s="16">
        <v>74</v>
      </c>
      <c r="B78" s="16" t="s">
        <v>216</v>
      </c>
      <c r="C78" s="16" t="s">
        <v>123</v>
      </c>
      <c r="D78" s="18" t="e">
        <f t="shared" si="11"/>
        <v>#REF!</v>
      </c>
      <c r="E78" s="18">
        <f>'1ОиДинфоб'!G13</f>
        <v>27.825552825552823</v>
      </c>
      <c r="F78" s="18">
        <f>'1ОиДинфоб'!J13</f>
        <v>30</v>
      </c>
      <c r="G78" s="18">
        <f>'1ОиДинфоб'!P13</f>
        <v>39.158357771261002</v>
      </c>
      <c r="H78" s="18">
        <f t="shared" si="12"/>
        <v>96.983910596813814</v>
      </c>
      <c r="I78" s="18" t="e">
        <f>'2КомУслОц'!#REF!</f>
        <v>#REF!</v>
      </c>
      <c r="J78" s="18" t="e">
        <f>'2КомУслОц'!#REF!</f>
        <v>#REF!</v>
      </c>
      <c r="K78" s="18" t="e">
        <f t="shared" si="13"/>
        <v>#REF!</v>
      </c>
      <c r="L78" s="16" t="e">
        <f>'3УслДостИнвОц'!#REF!</f>
        <v>#REF!</v>
      </c>
      <c r="M78" s="16" t="e">
        <f>'3УслДостИнвОц'!#REF!</f>
        <v>#REF!</v>
      </c>
      <c r="N78" s="18" t="e">
        <f>'3УслДостИнвОц'!#REF!</f>
        <v>#REF!</v>
      </c>
      <c r="O78" s="18" t="e">
        <f t="shared" si="14"/>
        <v>#REF!</v>
      </c>
      <c r="P78" s="18" t="e">
        <f>'4ДобрВежл'!#REF!</f>
        <v>#REF!</v>
      </c>
      <c r="Q78" s="18" t="e">
        <f>'4ДобрВежл'!#REF!</f>
        <v>#REF!</v>
      </c>
      <c r="R78" s="18" t="e">
        <f>'4ДобрВежл'!#REF!</f>
        <v>#REF!</v>
      </c>
      <c r="S78" s="18" t="e">
        <f t="shared" si="15"/>
        <v>#REF!</v>
      </c>
      <c r="T78" s="18" t="e">
        <f>'5УдовлУсл'!#REF!</f>
        <v>#REF!</v>
      </c>
      <c r="U78" s="18" t="e">
        <f>'5УдовлУсл'!#REF!</f>
        <v>#REF!</v>
      </c>
      <c r="V78" s="18" t="e">
        <f>'5УдовлУсл'!#REF!</f>
        <v>#REF!</v>
      </c>
      <c r="W78" s="18" t="e">
        <f t="shared" si="16"/>
        <v>#REF!</v>
      </c>
    </row>
    <row r="79" spans="1:23">
      <c r="A79" s="16">
        <v>75</v>
      </c>
      <c r="B79" s="16" t="s">
        <v>240</v>
      </c>
      <c r="C79" s="16" t="s">
        <v>172</v>
      </c>
      <c r="D79" s="18" t="e">
        <f t="shared" si="11"/>
        <v>#REF!</v>
      </c>
      <c r="E79" s="18">
        <f>'1ОиДинфоб'!G60</f>
        <v>21.495098039215684</v>
      </c>
      <c r="F79" s="18">
        <f>'1ОиДинфоб'!J60</f>
        <v>27</v>
      </c>
      <c r="G79" s="18">
        <f>'1ОиДинфоб'!P60</f>
        <v>39.583333333333336</v>
      </c>
      <c r="H79" s="18">
        <f t="shared" si="12"/>
        <v>88.078431372549019</v>
      </c>
      <c r="I79" s="18" t="e">
        <f>'2КомУслОц'!#REF!</f>
        <v>#REF!</v>
      </c>
      <c r="J79" s="18" t="e">
        <f>'2КомУслОц'!#REF!</f>
        <v>#REF!</v>
      </c>
      <c r="K79" s="18" t="e">
        <f t="shared" si="13"/>
        <v>#REF!</v>
      </c>
      <c r="L79" s="16" t="e">
        <f>'3УслДостИнвОц'!#REF!</f>
        <v>#REF!</v>
      </c>
      <c r="M79" s="16" t="e">
        <f>'3УслДостИнвОц'!#REF!</f>
        <v>#REF!</v>
      </c>
      <c r="N79" s="18" t="e">
        <f>'3УслДостИнвОц'!#REF!</f>
        <v>#REF!</v>
      </c>
      <c r="O79" s="18" t="e">
        <f t="shared" si="14"/>
        <v>#REF!</v>
      </c>
      <c r="P79" s="18" t="e">
        <f>'4ДобрВежл'!#REF!</f>
        <v>#REF!</v>
      </c>
      <c r="Q79" s="18" t="e">
        <f>'4ДобрВежл'!#REF!</f>
        <v>#REF!</v>
      </c>
      <c r="R79" s="18" t="e">
        <f>'4ДобрВежл'!#REF!</f>
        <v>#REF!</v>
      </c>
      <c r="S79" s="18" t="e">
        <f t="shared" si="15"/>
        <v>#REF!</v>
      </c>
      <c r="T79" s="18" t="e">
        <f>'5УдовлУсл'!#REF!</f>
        <v>#REF!</v>
      </c>
      <c r="U79" s="18" t="e">
        <f>'5УдовлУсл'!#REF!</f>
        <v>#REF!</v>
      </c>
      <c r="V79" s="18" t="e">
        <f>'5УдовлУсл'!#REF!</f>
        <v>#REF!</v>
      </c>
      <c r="W79" s="18" t="e">
        <f t="shared" si="16"/>
        <v>#REF!</v>
      </c>
    </row>
    <row r="80" spans="1:23">
      <c r="A80" s="16">
        <v>76</v>
      </c>
      <c r="B80" s="16" t="s">
        <v>216</v>
      </c>
      <c r="C80" s="16" t="s">
        <v>140</v>
      </c>
      <c r="D80" s="18" t="e">
        <f t="shared" si="11"/>
        <v>#REF!</v>
      </c>
      <c r="E80" s="18">
        <f>'1ОиДинфоб'!G30</f>
        <v>26.87799043062201</v>
      </c>
      <c r="F80" s="18">
        <f>'1ОиДинфоб'!J30</f>
        <v>30</v>
      </c>
      <c r="G80" s="18">
        <f>'1ОиДинфоб'!P30</f>
        <v>39.036911474729308</v>
      </c>
      <c r="H80" s="18">
        <f t="shared" si="12"/>
        <v>95.914901905351314</v>
      </c>
      <c r="I80" s="18" t="e">
        <f>'2КомУслОц'!#REF!</f>
        <v>#REF!</v>
      </c>
      <c r="J80" s="18" t="e">
        <f>'2КомУслОц'!#REF!</f>
        <v>#REF!</v>
      </c>
      <c r="K80" s="18" t="e">
        <f t="shared" si="13"/>
        <v>#REF!</v>
      </c>
      <c r="L80" s="16" t="e">
        <f>'3УслДостИнвОц'!#REF!</f>
        <v>#REF!</v>
      </c>
      <c r="M80" s="16" t="e">
        <f>'3УслДостИнвОц'!#REF!</f>
        <v>#REF!</v>
      </c>
      <c r="N80" s="18" t="e">
        <f>'3УслДостИнвОц'!#REF!</f>
        <v>#REF!</v>
      </c>
      <c r="O80" s="18" t="e">
        <f t="shared" si="14"/>
        <v>#REF!</v>
      </c>
      <c r="P80" s="18" t="e">
        <f>'4ДобрВежл'!#REF!</f>
        <v>#REF!</v>
      </c>
      <c r="Q80" s="18" t="e">
        <f>'4ДобрВежл'!#REF!</f>
        <v>#REF!</v>
      </c>
      <c r="R80" s="18" t="e">
        <f>'4ДобрВежл'!#REF!</f>
        <v>#REF!</v>
      </c>
      <c r="S80" s="18" t="e">
        <f t="shared" si="15"/>
        <v>#REF!</v>
      </c>
      <c r="T80" s="18" t="e">
        <f>'5УдовлУсл'!#REF!</f>
        <v>#REF!</v>
      </c>
      <c r="U80" s="18" t="e">
        <f>'5УдовлУсл'!#REF!</f>
        <v>#REF!</v>
      </c>
      <c r="V80" s="18" t="e">
        <f>'5УдовлУсл'!#REF!</f>
        <v>#REF!</v>
      </c>
      <c r="W80" s="18" t="e">
        <f t="shared" si="16"/>
        <v>#REF!</v>
      </c>
    </row>
    <row r="81" spans="1:23">
      <c r="A81" s="16">
        <v>77</v>
      </c>
      <c r="B81" s="16" t="s">
        <v>260</v>
      </c>
      <c r="C81" s="16" t="s">
        <v>199</v>
      </c>
      <c r="D81" s="18" t="e">
        <f t="shared" si="11"/>
        <v>#REF!</v>
      </c>
      <c r="E81" s="18">
        <f>'1ОиДинфоб'!G87</f>
        <v>26.458333333333332</v>
      </c>
      <c r="F81" s="18">
        <f>'1ОиДинфоб'!J87</f>
        <v>18</v>
      </c>
      <c r="G81" s="18">
        <f>'1ОиДинфоб'!P87</f>
        <v>39.704301075268823</v>
      </c>
      <c r="H81" s="18">
        <f t="shared" si="12"/>
        <v>84.162634408602145</v>
      </c>
      <c r="I81" s="18" t="e">
        <f>'2КомУслОц'!#REF!</f>
        <v>#REF!</v>
      </c>
      <c r="J81" s="18" t="e">
        <f>'2КомУслОц'!#REF!</f>
        <v>#REF!</v>
      </c>
      <c r="K81" s="18" t="e">
        <f t="shared" si="13"/>
        <v>#REF!</v>
      </c>
      <c r="L81" s="16" t="e">
        <f>'3УслДостИнвОц'!#REF!</f>
        <v>#REF!</v>
      </c>
      <c r="M81" s="16" t="e">
        <f>'3УслДостИнвОц'!#REF!</f>
        <v>#REF!</v>
      </c>
      <c r="N81" s="18" t="e">
        <f>'3УслДостИнвОц'!#REF!</f>
        <v>#REF!</v>
      </c>
      <c r="O81" s="18" t="e">
        <f t="shared" si="14"/>
        <v>#REF!</v>
      </c>
      <c r="P81" s="18" t="e">
        <f>'4ДобрВежл'!#REF!</f>
        <v>#REF!</v>
      </c>
      <c r="Q81" s="18" t="e">
        <f>'4ДобрВежл'!#REF!</f>
        <v>#REF!</v>
      </c>
      <c r="R81" s="18" t="e">
        <f>'4ДобрВежл'!#REF!</f>
        <v>#REF!</v>
      </c>
      <c r="S81" s="18" t="e">
        <f t="shared" si="15"/>
        <v>#REF!</v>
      </c>
      <c r="T81" s="18" t="e">
        <f>'5УдовлУсл'!#REF!</f>
        <v>#REF!</v>
      </c>
      <c r="U81" s="18" t="e">
        <f>'5УдовлУсл'!#REF!</f>
        <v>#REF!</v>
      </c>
      <c r="V81" s="18" t="e">
        <f>'5УдовлУсл'!#REF!</f>
        <v>#REF!</v>
      </c>
      <c r="W81" s="18" t="e">
        <f t="shared" si="16"/>
        <v>#REF!</v>
      </c>
    </row>
    <row r="82" spans="1:23">
      <c r="A82" s="16">
        <v>78</v>
      </c>
      <c r="B82" s="16" t="s">
        <v>216</v>
      </c>
      <c r="C82" s="16" t="s">
        <v>128</v>
      </c>
      <c r="D82" s="18" t="e">
        <f t="shared" si="11"/>
        <v>#REF!</v>
      </c>
      <c r="E82" s="18">
        <f>'1ОиДинфоб'!G18</f>
        <v>17.34375</v>
      </c>
      <c r="F82" s="18">
        <f>'1ОиДинфоб'!J18</f>
        <v>27</v>
      </c>
      <c r="G82" s="18">
        <f>'1ОиДинфоб'!P18</f>
        <v>39.555555555555557</v>
      </c>
      <c r="H82" s="18">
        <f t="shared" si="12"/>
        <v>83.899305555555557</v>
      </c>
      <c r="I82" s="18" t="e">
        <f>'2КомУслОц'!#REF!</f>
        <v>#REF!</v>
      </c>
      <c r="J82" s="18" t="e">
        <f>'2КомУслОц'!#REF!</f>
        <v>#REF!</v>
      </c>
      <c r="K82" s="18" t="e">
        <f t="shared" si="13"/>
        <v>#REF!</v>
      </c>
      <c r="L82" s="16" t="e">
        <f>'3УслДостИнвОц'!#REF!</f>
        <v>#REF!</v>
      </c>
      <c r="M82" s="16" t="e">
        <f>'3УслДостИнвОц'!#REF!</f>
        <v>#REF!</v>
      </c>
      <c r="N82" s="18" t="e">
        <f>'3УслДостИнвОц'!#REF!</f>
        <v>#REF!</v>
      </c>
      <c r="O82" s="18" t="e">
        <f t="shared" si="14"/>
        <v>#REF!</v>
      </c>
      <c r="P82" s="18" t="e">
        <f>'4ДобрВежл'!#REF!</f>
        <v>#REF!</v>
      </c>
      <c r="Q82" s="18" t="e">
        <f>'4ДобрВежл'!#REF!</f>
        <v>#REF!</v>
      </c>
      <c r="R82" s="18" t="e">
        <f>'4ДобрВежл'!#REF!</f>
        <v>#REF!</v>
      </c>
      <c r="S82" s="18" t="e">
        <f t="shared" si="15"/>
        <v>#REF!</v>
      </c>
      <c r="T82" s="18" t="e">
        <f>'5УдовлУсл'!#REF!</f>
        <v>#REF!</v>
      </c>
      <c r="U82" s="18" t="e">
        <f>'5УдовлУсл'!#REF!</f>
        <v>#REF!</v>
      </c>
      <c r="V82" s="18" t="e">
        <f>'5УдовлУсл'!#REF!</f>
        <v>#REF!</v>
      </c>
      <c r="W82" s="18" t="e">
        <f t="shared" si="16"/>
        <v>#REF!</v>
      </c>
    </row>
    <row r="83" spans="1:23">
      <c r="A83" s="16">
        <v>79</v>
      </c>
      <c r="B83" s="16" t="s">
        <v>230</v>
      </c>
      <c r="C83" s="16" t="s">
        <v>161</v>
      </c>
      <c r="D83" s="18" t="e">
        <f t="shared" si="11"/>
        <v>#REF!</v>
      </c>
      <c r="E83" s="18">
        <f>'1ОиДинфоб'!G49</f>
        <v>27.009803921568622</v>
      </c>
      <c r="F83" s="18">
        <f>'1ОиДинфоб'!J49</f>
        <v>30</v>
      </c>
      <c r="G83" s="18">
        <f>'1ОиДинфоб'!P49</f>
        <v>39.65517241379311</v>
      </c>
      <c r="H83" s="18">
        <f t="shared" si="12"/>
        <v>96.664976335361729</v>
      </c>
      <c r="I83" s="18" t="e">
        <f>'2КомУслОц'!#REF!</f>
        <v>#REF!</v>
      </c>
      <c r="J83" s="18" t="e">
        <f>'2КомУслОц'!#REF!</f>
        <v>#REF!</v>
      </c>
      <c r="K83" s="18" t="e">
        <f t="shared" si="13"/>
        <v>#REF!</v>
      </c>
      <c r="L83" s="16" t="e">
        <f>'3УслДостИнвОц'!#REF!</f>
        <v>#REF!</v>
      </c>
      <c r="M83" s="16" t="e">
        <f>'3УслДостИнвОц'!#REF!</f>
        <v>#REF!</v>
      </c>
      <c r="N83" s="18" t="e">
        <f>'3УслДостИнвОц'!#REF!</f>
        <v>#REF!</v>
      </c>
      <c r="O83" s="18" t="e">
        <f t="shared" si="14"/>
        <v>#REF!</v>
      </c>
      <c r="P83" s="18" t="e">
        <f>'4ДобрВежл'!#REF!</f>
        <v>#REF!</v>
      </c>
      <c r="Q83" s="18" t="e">
        <f>'4ДобрВежл'!#REF!</f>
        <v>#REF!</v>
      </c>
      <c r="R83" s="18" t="e">
        <f>'4ДобрВежл'!#REF!</f>
        <v>#REF!</v>
      </c>
      <c r="S83" s="18" t="e">
        <f t="shared" si="15"/>
        <v>#REF!</v>
      </c>
      <c r="T83" s="18" t="e">
        <f>'5УдовлУсл'!#REF!</f>
        <v>#REF!</v>
      </c>
      <c r="U83" s="18" t="e">
        <f>'5УдовлУсл'!#REF!</f>
        <v>#REF!</v>
      </c>
      <c r="V83" s="18" t="e">
        <f>'5УдовлУсл'!#REF!</f>
        <v>#REF!</v>
      </c>
      <c r="W83" s="18" t="e">
        <f t="shared" si="16"/>
        <v>#REF!</v>
      </c>
    </row>
    <row r="84" spans="1:23">
      <c r="A84" s="16">
        <v>80</v>
      </c>
      <c r="B84" s="16" t="s">
        <v>239</v>
      </c>
      <c r="C84" s="16" t="s">
        <v>171</v>
      </c>
      <c r="D84" s="18" t="e">
        <f t="shared" si="11"/>
        <v>#REF!</v>
      </c>
      <c r="E84" s="18">
        <f>'1ОиДинфоб'!G59</f>
        <v>23.261904761904763</v>
      </c>
      <c r="F84" s="18">
        <f>'1ОиДинфоб'!J59</f>
        <v>30</v>
      </c>
      <c r="G84" s="18">
        <f>'1ОиДинфоб'!P59</f>
        <v>38.178137651821864</v>
      </c>
      <c r="H84" s="18">
        <f t="shared" si="12"/>
        <v>91.440042413726616</v>
      </c>
      <c r="I84" s="18" t="e">
        <f>'2КомУслОц'!#REF!</f>
        <v>#REF!</v>
      </c>
      <c r="J84" s="18" t="e">
        <f>'2КомУслОц'!#REF!</f>
        <v>#REF!</v>
      </c>
      <c r="K84" s="18" t="e">
        <f t="shared" si="13"/>
        <v>#REF!</v>
      </c>
      <c r="L84" s="16" t="e">
        <f>'3УслДостИнвОц'!#REF!</f>
        <v>#REF!</v>
      </c>
      <c r="M84" s="16" t="e">
        <f>'3УслДостИнвОц'!#REF!</f>
        <v>#REF!</v>
      </c>
      <c r="N84" s="18" t="e">
        <f>'3УслДостИнвОц'!#REF!</f>
        <v>#REF!</v>
      </c>
      <c r="O84" s="18" t="e">
        <f t="shared" si="14"/>
        <v>#REF!</v>
      </c>
      <c r="P84" s="18" t="e">
        <f>'4ДобрВежл'!#REF!</f>
        <v>#REF!</v>
      </c>
      <c r="Q84" s="18" t="e">
        <f>'4ДобрВежл'!#REF!</f>
        <v>#REF!</v>
      </c>
      <c r="R84" s="18" t="e">
        <f>'4ДобрВежл'!#REF!</f>
        <v>#REF!</v>
      </c>
      <c r="S84" s="18" t="e">
        <f t="shared" si="15"/>
        <v>#REF!</v>
      </c>
      <c r="T84" s="18" t="e">
        <f>'5УдовлУсл'!#REF!</f>
        <v>#REF!</v>
      </c>
      <c r="U84" s="18" t="e">
        <f>'5УдовлУсл'!#REF!</f>
        <v>#REF!</v>
      </c>
      <c r="V84" s="18" t="e">
        <f>'5УдовлУсл'!#REF!</f>
        <v>#REF!</v>
      </c>
      <c r="W84" s="18" t="e">
        <f t="shared" si="16"/>
        <v>#REF!</v>
      </c>
    </row>
    <row r="85" spans="1:23">
      <c r="A85" s="16">
        <v>81</v>
      </c>
      <c r="B85" s="16" t="s">
        <v>157</v>
      </c>
      <c r="C85" s="16" t="s">
        <v>158</v>
      </c>
      <c r="D85" s="18" t="e">
        <f t="shared" si="11"/>
        <v>#REF!</v>
      </c>
      <c r="E85" s="18">
        <f>'1ОиДинфоб'!G46</f>
        <v>27.071428571428573</v>
      </c>
      <c r="F85" s="18">
        <f>'1ОиДинфоб'!J46</f>
        <v>27</v>
      </c>
      <c r="G85" s="18">
        <f>'1ОиДинфоб'!P46</f>
        <v>39.545454545454547</v>
      </c>
      <c r="H85" s="18">
        <f t="shared" si="12"/>
        <v>93.616883116883116</v>
      </c>
      <c r="I85" s="18" t="e">
        <f>'2КомУслОц'!#REF!</f>
        <v>#REF!</v>
      </c>
      <c r="J85" s="18" t="e">
        <f>'2КомУслОц'!#REF!</f>
        <v>#REF!</v>
      </c>
      <c r="K85" s="18" t="e">
        <f t="shared" si="13"/>
        <v>#REF!</v>
      </c>
      <c r="L85" s="16" t="e">
        <f>'3УслДостИнвОц'!#REF!</f>
        <v>#REF!</v>
      </c>
      <c r="M85" s="16" t="e">
        <f>'3УслДостИнвОц'!#REF!</f>
        <v>#REF!</v>
      </c>
      <c r="N85" s="18" t="e">
        <f>'3УслДостИнвОц'!#REF!</f>
        <v>#REF!</v>
      </c>
      <c r="O85" s="18" t="e">
        <f t="shared" si="14"/>
        <v>#REF!</v>
      </c>
      <c r="P85" s="18" t="e">
        <f>'4ДобрВежл'!#REF!</f>
        <v>#REF!</v>
      </c>
      <c r="Q85" s="18" t="e">
        <f>'4ДобрВежл'!#REF!</f>
        <v>#REF!</v>
      </c>
      <c r="R85" s="18" t="e">
        <f>'4ДобрВежл'!#REF!</f>
        <v>#REF!</v>
      </c>
      <c r="S85" s="18" t="e">
        <f t="shared" si="15"/>
        <v>#REF!</v>
      </c>
      <c r="T85" s="18" t="e">
        <f>'5УдовлУсл'!#REF!</f>
        <v>#REF!</v>
      </c>
      <c r="U85" s="18" t="e">
        <f>'5УдовлУсл'!#REF!</f>
        <v>#REF!</v>
      </c>
      <c r="V85" s="18" t="e">
        <f>'5УдовлУсл'!#REF!</f>
        <v>#REF!</v>
      </c>
      <c r="W85" s="18" t="e">
        <f t="shared" si="16"/>
        <v>#REF!</v>
      </c>
    </row>
    <row r="86" spans="1:23">
      <c r="A86" s="16">
        <v>82</v>
      </c>
      <c r="B86" s="16" t="s">
        <v>251</v>
      </c>
      <c r="C86" s="16" t="s">
        <v>188</v>
      </c>
      <c r="D86" s="18" t="e">
        <f t="shared" si="11"/>
        <v>#REF!</v>
      </c>
      <c r="E86" s="18">
        <f>'1ОиДинфоб'!G76</f>
        <v>20.180180180180177</v>
      </c>
      <c r="F86" s="18">
        <f>'1ОиДинфоб'!J76</f>
        <v>30</v>
      </c>
      <c r="G86" s="18">
        <f>'1ОиДинфоб'!P76</f>
        <v>39.534883720930232</v>
      </c>
      <c r="H86" s="18">
        <f t="shared" si="12"/>
        <v>89.715063901110398</v>
      </c>
      <c r="I86" s="18" t="e">
        <f>'2КомУслОц'!#REF!</f>
        <v>#REF!</v>
      </c>
      <c r="J86" s="18" t="e">
        <f>'2КомУслОц'!#REF!</f>
        <v>#REF!</v>
      </c>
      <c r="K86" s="18" t="e">
        <f t="shared" si="13"/>
        <v>#REF!</v>
      </c>
      <c r="L86" s="16" t="e">
        <f>'3УслДостИнвОц'!#REF!</f>
        <v>#REF!</v>
      </c>
      <c r="M86" s="16" t="e">
        <f>'3УслДостИнвОц'!#REF!</f>
        <v>#REF!</v>
      </c>
      <c r="N86" s="18" t="e">
        <f>'3УслДостИнвОц'!#REF!</f>
        <v>#REF!</v>
      </c>
      <c r="O86" s="18" t="e">
        <f t="shared" si="14"/>
        <v>#REF!</v>
      </c>
      <c r="P86" s="18" t="e">
        <f>'4ДобрВежл'!#REF!</f>
        <v>#REF!</v>
      </c>
      <c r="Q86" s="18" t="e">
        <f>'4ДобрВежл'!#REF!</f>
        <v>#REF!</v>
      </c>
      <c r="R86" s="18" t="e">
        <f>'4ДобрВежл'!#REF!</f>
        <v>#REF!</v>
      </c>
      <c r="S86" s="18" t="e">
        <f t="shared" si="15"/>
        <v>#REF!</v>
      </c>
      <c r="T86" s="18" t="e">
        <f>'5УдовлУсл'!#REF!</f>
        <v>#REF!</v>
      </c>
      <c r="U86" s="18" t="e">
        <f>'5УдовлУсл'!#REF!</f>
        <v>#REF!</v>
      </c>
      <c r="V86" s="18" t="e">
        <f>'5УдовлУсл'!#REF!</f>
        <v>#REF!</v>
      </c>
      <c r="W86" s="18" t="e">
        <f t="shared" si="16"/>
        <v>#REF!</v>
      </c>
    </row>
    <row r="87" spans="1:23">
      <c r="A87" s="16">
        <v>83</v>
      </c>
      <c r="B87" s="16" t="s">
        <v>263</v>
      </c>
      <c r="C87" s="16" t="s">
        <v>203</v>
      </c>
      <c r="D87" s="18" t="e">
        <f t="shared" si="11"/>
        <v>#REF!</v>
      </c>
      <c r="E87" s="18">
        <f>'1ОиДинфоб'!G91</f>
        <v>27.009803921568622</v>
      </c>
      <c r="F87" s="18">
        <f>'1ОиДинфоб'!J91</f>
        <v>27</v>
      </c>
      <c r="G87" s="18">
        <f>'1ОиДинфоб'!P91</f>
        <v>39.452054794520549</v>
      </c>
      <c r="H87" s="18">
        <f t="shared" si="12"/>
        <v>93.461858716089168</v>
      </c>
      <c r="I87" s="18" t="e">
        <f>'2КомУслОц'!#REF!</f>
        <v>#REF!</v>
      </c>
      <c r="J87" s="18" t="e">
        <f>'2КомУслОц'!#REF!</f>
        <v>#REF!</v>
      </c>
      <c r="K87" s="18" t="e">
        <f t="shared" si="13"/>
        <v>#REF!</v>
      </c>
      <c r="L87" s="16" t="e">
        <f>'3УслДостИнвОц'!#REF!</f>
        <v>#REF!</v>
      </c>
      <c r="M87" s="16" t="e">
        <f>'3УслДостИнвОц'!#REF!</f>
        <v>#REF!</v>
      </c>
      <c r="N87" s="18" t="e">
        <f>'3УслДостИнвОц'!#REF!</f>
        <v>#REF!</v>
      </c>
      <c r="O87" s="18" t="e">
        <f t="shared" si="14"/>
        <v>#REF!</v>
      </c>
      <c r="P87" s="18" t="e">
        <f>'4ДобрВежл'!#REF!</f>
        <v>#REF!</v>
      </c>
      <c r="Q87" s="18" t="e">
        <f>'4ДобрВежл'!#REF!</f>
        <v>#REF!</v>
      </c>
      <c r="R87" s="18" t="e">
        <f>'4ДобрВежл'!#REF!</f>
        <v>#REF!</v>
      </c>
      <c r="S87" s="18" t="e">
        <f t="shared" si="15"/>
        <v>#REF!</v>
      </c>
      <c r="T87" s="18" t="e">
        <f>'5УдовлУсл'!#REF!</f>
        <v>#REF!</v>
      </c>
      <c r="U87" s="18" t="e">
        <f>'5УдовлУсл'!#REF!</f>
        <v>#REF!</v>
      </c>
      <c r="V87" s="18" t="e">
        <f>'5УдовлУсл'!#REF!</f>
        <v>#REF!</v>
      </c>
      <c r="W87" s="18" t="e">
        <f t="shared" si="16"/>
        <v>#REF!</v>
      </c>
    </row>
    <row r="88" spans="1:23">
      <c r="A88" s="16">
        <v>84</v>
      </c>
      <c r="B88" s="16" t="s">
        <v>217</v>
      </c>
      <c r="C88" s="16" t="s">
        <v>142</v>
      </c>
      <c r="D88" s="18" t="e">
        <f t="shared" si="11"/>
        <v>#REF!</v>
      </c>
      <c r="E88" s="18">
        <f>'1ОиДинфоб'!G32</f>
        <v>26.833333333333332</v>
      </c>
      <c r="F88" s="18">
        <f>'1ОиДинфоб'!J32</f>
        <v>30</v>
      </c>
      <c r="G88" s="18">
        <f>'1ОиДинфоб'!P32</f>
        <v>39.891891891891895</v>
      </c>
      <c r="H88" s="18">
        <f t="shared" si="12"/>
        <v>96.725225225225216</v>
      </c>
      <c r="I88" s="18" t="e">
        <f>'2КомУслОц'!#REF!</f>
        <v>#REF!</v>
      </c>
      <c r="J88" s="18" t="e">
        <f>'2КомУслОц'!#REF!</f>
        <v>#REF!</v>
      </c>
      <c r="K88" s="18" t="e">
        <f t="shared" si="13"/>
        <v>#REF!</v>
      </c>
      <c r="L88" s="16" t="e">
        <f>'3УслДостИнвОц'!#REF!</f>
        <v>#REF!</v>
      </c>
      <c r="M88" s="16" t="e">
        <f>'3УслДостИнвОц'!#REF!</f>
        <v>#REF!</v>
      </c>
      <c r="N88" s="18" t="e">
        <f>'3УслДостИнвОц'!#REF!</f>
        <v>#REF!</v>
      </c>
      <c r="O88" s="18" t="e">
        <f t="shared" si="14"/>
        <v>#REF!</v>
      </c>
      <c r="P88" s="18" t="e">
        <f>'4ДобрВежл'!#REF!</f>
        <v>#REF!</v>
      </c>
      <c r="Q88" s="18" t="e">
        <f>'4ДобрВежл'!#REF!</f>
        <v>#REF!</v>
      </c>
      <c r="R88" s="18" t="e">
        <f>'4ДобрВежл'!#REF!</f>
        <v>#REF!</v>
      </c>
      <c r="S88" s="18" t="e">
        <f t="shared" si="15"/>
        <v>#REF!</v>
      </c>
      <c r="T88" s="18" t="e">
        <f>'5УдовлУсл'!#REF!</f>
        <v>#REF!</v>
      </c>
      <c r="U88" s="18" t="e">
        <f>'5УдовлУсл'!#REF!</f>
        <v>#REF!</v>
      </c>
      <c r="V88" s="18" t="e">
        <f>'5УдовлУсл'!#REF!</f>
        <v>#REF!</v>
      </c>
      <c r="W88" s="18" t="e">
        <f t="shared" si="16"/>
        <v>#REF!</v>
      </c>
    </row>
    <row r="89" spans="1:23">
      <c r="A89" s="16">
        <v>85</v>
      </c>
      <c r="B89" s="16" t="s">
        <v>216</v>
      </c>
      <c r="C89" s="16" t="s">
        <v>133</v>
      </c>
      <c r="D89" s="18" t="e">
        <f t="shared" si="11"/>
        <v>#REF!</v>
      </c>
      <c r="E89" s="18">
        <f>'1ОиДинфоб'!G23</f>
        <v>25.522113022113022</v>
      </c>
      <c r="F89" s="18">
        <f>'1ОиДинфоб'!J23</f>
        <v>27</v>
      </c>
      <c r="G89" s="18">
        <f>'1ОиДинфоб'!P23</f>
        <v>39.718309859154935</v>
      </c>
      <c r="H89" s="18">
        <f t="shared" si="12"/>
        <v>92.240422881267961</v>
      </c>
      <c r="I89" s="18" t="e">
        <f>'2КомУслОц'!#REF!</f>
        <v>#REF!</v>
      </c>
      <c r="J89" s="18" t="e">
        <f>'2КомУслОц'!#REF!</f>
        <v>#REF!</v>
      </c>
      <c r="K89" s="18" t="e">
        <f t="shared" si="13"/>
        <v>#REF!</v>
      </c>
      <c r="L89" s="16" t="e">
        <f>'3УслДостИнвОц'!#REF!</f>
        <v>#REF!</v>
      </c>
      <c r="M89" s="16" t="e">
        <f>'3УслДостИнвОц'!#REF!</f>
        <v>#REF!</v>
      </c>
      <c r="N89" s="18" t="e">
        <f>'3УслДостИнвОц'!#REF!</f>
        <v>#REF!</v>
      </c>
      <c r="O89" s="18" t="e">
        <f t="shared" si="14"/>
        <v>#REF!</v>
      </c>
      <c r="P89" s="18" t="e">
        <f>'4ДобрВежл'!#REF!</f>
        <v>#REF!</v>
      </c>
      <c r="Q89" s="18" t="e">
        <f>'4ДобрВежл'!#REF!</f>
        <v>#REF!</v>
      </c>
      <c r="R89" s="18" t="e">
        <f>'4ДобрВежл'!#REF!</f>
        <v>#REF!</v>
      </c>
      <c r="S89" s="18" t="e">
        <f t="shared" si="15"/>
        <v>#REF!</v>
      </c>
      <c r="T89" s="18" t="e">
        <f>'5УдовлУсл'!#REF!</f>
        <v>#REF!</v>
      </c>
      <c r="U89" s="18" t="e">
        <f>'5УдовлУсл'!#REF!</f>
        <v>#REF!</v>
      </c>
      <c r="V89" s="18" t="e">
        <f>'5УдовлУсл'!#REF!</f>
        <v>#REF!</v>
      </c>
      <c r="W89" s="18" t="e">
        <f t="shared" si="16"/>
        <v>#REF!</v>
      </c>
    </row>
    <row r="90" spans="1:23">
      <c r="A90" s="16">
        <v>86</v>
      </c>
      <c r="B90" s="16" t="s">
        <v>255</v>
      </c>
      <c r="C90" s="16" t="s">
        <v>193</v>
      </c>
      <c r="D90" s="18" t="e">
        <f t="shared" si="11"/>
        <v>#REF!</v>
      </c>
      <c r="E90" s="18">
        <f>'1ОиДинфоб'!G81</f>
        <v>25.761904761904763</v>
      </c>
      <c r="F90" s="18">
        <f>'1ОиДинфоб'!J81</f>
        <v>30</v>
      </c>
      <c r="G90" s="18">
        <f>'1ОиДинфоб'!P81</f>
        <v>39.401069518716582</v>
      </c>
      <c r="H90" s="18">
        <f t="shared" si="12"/>
        <v>95.162974280621341</v>
      </c>
      <c r="I90" s="18" t="e">
        <f>'2КомУслОц'!#REF!</f>
        <v>#REF!</v>
      </c>
      <c r="J90" s="18" t="e">
        <f>'2КомУслОц'!#REF!</f>
        <v>#REF!</v>
      </c>
      <c r="K90" s="18" t="e">
        <f t="shared" si="13"/>
        <v>#REF!</v>
      </c>
      <c r="L90" s="16" t="e">
        <f>'3УслДостИнвОц'!#REF!</f>
        <v>#REF!</v>
      </c>
      <c r="M90" s="16" t="e">
        <f>'3УслДостИнвОц'!#REF!</f>
        <v>#REF!</v>
      </c>
      <c r="N90" s="18" t="e">
        <f>'3УслДостИнвОц'!#REF!</f>
        <v>#REF!</v>
      </c>
      <c r="O90" s="18" t="e">
        <f t="shared" si="14"/>
        <v>#REF!</v>
      </c>
      <c r="P90" s="18" t="e">
        <f>'4ДобрВежл'!#REF!</f>
        <v>#REF!</v>
      </c>
      <c r="Q90" s="18" t="e">
        <f>'4ДобрВежл'!#REF!</f>
        <v>#REF!</v>
      </c>
      <c r="R90" s="18" t="e">
        <f>'4ДобрВежл'!#REF!</f>
        <v>#REF!</v>
      </c>
      <c r="S90" s="18" t="e">
        <f t="shared" si="15"/>
        <v>#REF!</v>
      </c>
      <c r="T90" s="18" t="e">
        <f>'5УдовлУсл'!#REF!</f>
        <v>#REF!</v>
      </c>
      <c r="U90" s="18" t="e">
        <f>'5УдовлУсл'!#REF!</f>
        <v>#REF!</v>
      </c>
      <c r="V90" s="18" t="e">
        <f>'5УдовлУсл'!#REF!</f>
        <v>#REF!</v>
      </c>
      <c r="W90" s="18" t="e">
        <f t="shared" si="16"/>
        <v>#REF!</v>
      </c>
    </row>
    <row r="91" spans="1:23">
      <c r="A91" s="16">
        <v>87</v>
      </c>
      <c r="B91" s="16" t="s">
        <v>262</v>
      </c>
      <c r="C91" s="16" t="s">
        <v>202</v>
      </c>
      <c r="D91" s="18" t="e">
        <f t="shared" si="11"/>
        <v>#REF!</v>
      </c>
      <c r="E91" s="18">
        <f>'1ОиДинфоб'!G90</f>
        <v>26.486486486486488</v>
      </c>
      <c r="F91" s="18">
        <f>'1ОиДинфоб'!J90</f>
        <v>30</v>
      </c>
      <c r="G91" s="18">
        <f>'1ОиДинфоб'!P90</f>
        <v>39.591836734693885</v>
      </c>
      <c r="H91" s="18">
        <f t="shared" si="12"/>
        <v>96.078323221180369</v>
      </c>
      <c r="I91" s="18" t="e">
        <f>'2КомУслОц'!#REF!</f>
        <v>#REF!</v>
      </c>
      <c r="J91" s="18" t="e">
        <f>'2КомУслОц'!#REF!</f>
        <v>#REF!</v>
      </c>
      <c r="K91" s="18" t="e">
        <f t="shared" si="13"/>
        <v>#REF!</v>
      </c>
      <c r="L91" s="16" t="e">
        <f>'3УслДостИнвОц'!#REF!</f>
        <v>#REF!</v>
      </c>
      <c r="M91" s="16" t="e">
        <f>'3УслДостИнвОц'!#REF!</f>
        <v>#REF!</v>
      </c>
      <c r="N91" s="18" t="e">
        <f>'3УслДостИнвОц'!#REF!</f>
        <v>#REF!</v>
      </c>
      <c r="O91" s="18" t="e">
        <f t="shared" si="14"/>
        <v>#REF!</v>
      </c>
      <c r="P91" s="18" t="e">
        <f>'4ДобрВежл'!#REF!</f>
        <v>#REF!</v>
      </c>
      <c r="Q91" s="18" t="e">
        <f>'4ДобрВежл'!#REF!</f>
        <v>#REF!</v>
      </c>
      <c r="R91" s="18" t="e">
        <f>'4ДобрВежл'!#REF!</f>
        <v>#REF!</v>
      </c>
      <c r="S91" s="18" t="e">
        <f t="shared" si="15"/>
        <v>#REF!</v>
      </c>
      <c r="T91" s="18" t="e">
        <f>'5УдовлУсл'!#REF!</f>
        <v>#REF!</v>
      </c>
      <c r="U91" s="18" t="e">
        <f>'5УдовлУсл'!#REF!</f>
        <v>#REF!</v>
      </c>
      <c r="V91" s="18" t="e">
        <f>'5УдовлУсл'!#REF!</f>
        <v>#REF!</v>
      </c>
      <c r="W91" s="18" t="e">
        <f t="shared" si="16"/>
        <v>#REF!</v>
      </c>
    </row>
    <row r="92" spans="1:23">
      <c r="A92" s="16">
        <v>88</v>
      </c>
      <c r="B92" s="16" t="s">
        <v>216</v>
      </c>
      <c r="C92" s="16" t="s">
        <v>139</v>
      </c>
      <c r="D92" s="18" t="e">
        <f t="shared" si="11"/>
        <v>#REF!</v>
      </c>
      <c r="E92" s="18">
        <f>'1ОиДинфоб'!G29</f>
        <v>25.571428571428573</v>
      </c>
      <c r="F92" s="18">
        <f>'1ОиДинфоб'!J29</f>
        <v>18</v>
      </c>
      <c r="G92" s="18">
        <f>'1ОиДинфоб'!P29</f>
        <v>39.420994574638129</v>
      </c>
      <c r="H92" s="18">
        <f t="shared" si="12"/>
        <v>82.992423146066699</v>
      </c>
      <c r="I92" s="18" t="e">
        <f>'2КомУслОц'!#REF!</f>
        <v>#REF!</v>
      </c>
      <c r="J92" s="18" t="e">
        <f>'2КомУслОц'!#REF!</f>
        <v>#REF!</v>
      </c>
      <c r="K92" s="18" t="e">
        <f t="shared" si="13"/>
        <v>#REF!</v>
      </c>
      <c r="L92" s="16" t="e">
        <f>'3УслДостИнвОц'!#REF!</f>
        <v>#REF!</v>
      </c>
      <c r="M92" s="16" t="e">
        <f>'3УслДостИнвОц'!#REF!</f>
        <v>#REF!</v>
      </c>
      <c r="N92" s="18" t="e">
        <f>'3УслДостИнвОц'!#REF!</f>
        <v>#REF!</v>
      </c>
      <c r="O92" s="18" t="e">
        <f t="shared" si="14"/>
        <v>#REF!</v>
      </c>
      <c r="P92" s="18" t="e">
        <f>'4ДобрВежл'!#REF!</f>
        <v>#REF!</v>
      </c>
      <c r="Q92" s="18" t="e">
        <f>'4ДобрВежл'!#REF!</f>
        <v>#REF!</v>
      </c>
      <c r="R92" s="18" t="e">
        <f>'4ДобрВежл'!#REF!</f>
        <v>#REF!</v>
      </c>
      <c r="S92" s="18" t="e">
        <f t="shared" si="15"/>
        <v>#REF!</v>
      </c>
      <c r="T92" s="18" t="e">
        <f>'5УдовлУсл'!#REF!</f>
        <v>#REF!</v>
      </c>
      <c r="U92" s="18" t="e">
        <f>'5УдовлУсл'!#REF!</f>
        <v>#REF!</v>
      </c>
      <c r="V92" s="18" t="e">
        <f>'5УдовлУсл'!#REF!</f>
        <v>#REF!</v>
      </c>
      <c r="W92" s="18" t="e">
        <f t="shared" si="16"/>
        <v>#REF!</v>
      </c>
    </row>
    <row r="93" spans="1:23">
      <c r="A93" s="16">
        <v>89</v>
      </c>
      <c r="B93" s="16" t="s">
        <v>265</v>
      </c>
      <c r="C93" s="16" t="s">
        <v>205</v>
      </c>
      <c r="D93" s="18" t="e">
        <f t="shared" si="11"/>
        <v>#REF!</v>
      </c>
      <c r="E93" s="18">
        <f>'1ОиДинфоб'!G93</f>
        <v>21.862745098039216</v>
      </c>
      <c r="F93" s="18">
        <f>'1ОиДинфоб'!J93</f>
        <v>30</v>
      </c>
      <c r="G93" s="18">
        <f>'1ОиДинфоб'!P93</f>
        <v>39.813084112149532</v>
      </c>
      <c r="H93" s="18">
        <f t="shared" si="12"/>
        <v>91.675829210188738</v>
      </c>
      <c r="I93" s="18" t="e">
        <f>'2КомУслОц'!#REF!</f>
        <v>#REF!</v>
      </c>
      <c r="J93" s="18" t="e">
        <f>'2КомУслОц'!#REF!</f>
        <v>#REF!</v>
      </c>
      <c r="K93" s="18" t="e">
        <f t="shared" si="13"/>
        <v>#REF!</v>
      </c>
      <c r="L93" s="16" t="e">
        <f>'3УслДостИнвОц'!#REF!</f>
        <v>#REF!</v>
      </c>
      <c r="M93" s="16" t="e">
        <f>'3УслДостИнвОц'!#REF!</f>
        <v>#REF!</v>
      </c>
      <c r="N93" s="18" t="e">
        <f>'3УслДостИнвОц'!#REF!</f>
        <v>#REF!</v>
      </c>
      <c r="O93" s="18" t="e">
        <f t="shared" si="14"/>
        <v>#REF!</v>
      </c>
      <c r="P93" s="18" t="e">
        <f>'4ДобрВежл'!#REF!</f>
        <v>#REF!</v>
      </c>
      <c r="Q93" s="18" t="e">
        <f>'4ДобрВежл'!#REF!</f>
        <v>#REF!</v>
      </c>
      <c r="R93" s="18" t="e">
        <f>'4ДобрВежл'!#REF!</f>
        <v>#REF!</v>
      </c>
      <c r="S93" s="18" t="e">
        <f t="shared" si="15"/>
        <v>#REF!</v>
      </c>
      <c r="T93" s="18" t="e">
        <f>'5УдовлУсл'!#REF!</f>
        <v>#REF!</v>
      </c>
      <c r="U93" s="18" t="e">
        <f>'5УдовлУсл'!#REF!</f>
        <v>#REF!</v>
      </c>
      <c r="V93" s="18" t="e">
        <f>'5УдовлУсл'!#REF!</f>
        <v>#REF!</v>
      </c>
      <c r="W93" s="18" t="e">
        <f t="shared" si="16"/>
        <v>#REF!</v>
      </c>
    </row>
    <row r="94" spans="1:23">
      <c r="A94" s="16">
        <v>90</v>
      </c>
      <c r="B94" s="16" t="s">
        <v>223</v>
      </c>
      <c r="C94" s="16" t="s">
        <v>150</v>
      </c>
      <c r="D94" s="18" t="e">
        <f t="shared" si="11"/>
        <v>#REF!</v>
      </c>
      <c r="E94" s="18">
        <f>'1ОиДинфоб'!G40</f>
        <v>24.852941176470587</v>
      </c>
      <c r="F94" s="18">
        <f>'1ОиДинфоб'!J40</f>
        <v>18</v>
      </c>
      <c r="G94" s="18">
        <f>'1ОиДинфоб'!P40</f>
        <v>38.94736842105263</v>
      </c>
      <c r="H94" s="18">
        <f t="shared" si="12"/>
        <v>81.80030959752321</v>
      </c>
      <c r="I94" s="18" t="e">
        <f>'2КомУслОц'!#REF!</f>
        <v>#REF!</v>
      </c>
      <c r="J94" s="18" t="e">
        <f>'2КомУслОц'!#REF!</f>
        <v>#REF!</v>
      </c>
      <c r="K94" s="18" t="e">
        <f t="shared" si="13"/>
        <v>#REF!</v>
      </c>
      <c r="L94" s="16" t="e">
        <f>'3УслДостИнвОц'!#REF!</f>
        <v>#REF!</v>
      </c>
      <c r="M94" s="16" t="e">
        <f>'3УслДостИнвОц'!#REF!</f>
        <v>#REF!</v>
      </c>
      <c r="N94" s="18" t="e">
        <f>'3УслДостИнвОц'!#REF!</f>
        <v>#REF!</v>
      </c>
      <c r="O94" s="18" t="e">
        <f t="shared" si="14"/>
        <v>#REF!</v>
      </c>
      <c r="P94" s="18" t="e">
        <f>'4ДобрВежл'!#REF!</f>
        <v>#REF!</v>
      </c>
      <c r="Q94" s="18" t="e">
        <f>'4ДобрВежл'!#REF!</f>
        <v>#REF!</v>
      </c>
      <c r="R94" s="18" t="e">
        <f>'4ДобрВежл'!#REF!</f>
        <v>#REF!</v>
      </c>
      <c r="S94" s="18" t="e">
        <f t="shared" si="15"/>
        <v>#REF!</v>
      </c>
      <c r="T94" s="18" t="e">
        <f>'5УдовлУсл'!#REF!</f>
        <v>#REF!</v>
      </c>
      <c r="U94" s="18" t="e">
        <f>'5УдовлУсл'!#REF!</f>
        <v>#REF!</v>
      </c>
      <c r="V94" s="18" t="e">
        <f>'5УдовлУсл'!#REF!</f>
        <v>#REF!</v>
      </c>
      <c r="W94" s="18" t="e">
        <f t="shared" si="16"/>
        <v>#REF!</v>
      </c>
    </row>
    <row r="95" spans="1:23">
      <c r="A95" s="16">
        <v>91</v>
      </c>
      <c r="B95" s="16" t="s">
        <v>245</v>
      </c>
      <c r="C95" s="16" t="s">
        <v>179</v>
      </c>
      <c r="D95" s="18" t="e">
        <f t="shared" si="11"/>
        <v>#REF!</v>
      </c>
      <c r="E95" s="18">
        <f>'1ОиДинфоб'!G67</f>
        <v>7.6515151515151505</v>
      </c>
      <c r="F95" s="18">
        <f>'1ОиДинфоб'!J67</f>
        <v>30</v>
      </c>
      <c r="G95" s="18">
        <f>'1ОиДинфоб'!P67</f>
        <v>39.861111111111114</v>
      </c>
      <c r="H95" s="18">
        <f t="shared" si="12"/>
        <v>77.51262626262627</v>
      </c>
      <c r="I95" s="18" t="e">
        <f>'2КомУслОц'!#REF!</f>
        <v>#REF!</v>
      </c>
      <c r="J95" s="18" t="e">
        <f>'2КомУслОц'!#REF!</f>
        <v>#REF!</v>
      </c>
      <c r="K95" s="18" t="e">
        <f t="shared" si="13"/>
        <v>#REF!</v>
      </c>
      <c r="L95" s="16" t="e">
        <f>'3УслДостИнвОц'!#REF!</f>
        <v>#REF!</v>
      </c>
      <c r="M95" s="16" t="e">
        <f>'3УслДостИнвОц'!#REF!</f>
        <v>#REF!</v>
      </c>
      <c r="N95" s="18" t="e">
        <f>'3УслДостИнвОц'!#REF!</f>
        <v>#REF!</v>
      </c>
      <c r="O95" s="18" t="e">
        <f t="shared" si="14"/>
        <v>#REF!</v>
      </c>
      <c r="P95" s="18" t="e">
        <f>'4ДобрВежл'!#REF!</f>
        <v>#REF!</v>
      </c>
      <c r="Q95" s="18" t="e">
        <f>'4ДобрВежл'!#REF!</f>
        <v>#REF!</v>
      </c>
      <c r="R95" s="18" t="e">
        <f>'4ДобрВежл'!#REF!</f>
        <v>#REF!</v>
      </c>
      <c r="S95" s="18" t="e">
        <f t="shared" si="15"/>
        <v>#REF!</v>
      </c>
      <c r="T95" s="18" t="e">
        <f>'5УдовлУсл'!#REF!</f>
        <v>#REF!</v>
      </c>
      <c r="U95" s="18" t="e">
        <f>'5УдовлУсл'!#REF!</f>
        <v>#REF!</v>
      </c>
      <c r="V95" s="18" t="e">
        <f>'5УдовлУсл'!#REF!</f>
        <v>#REF!</v>
      </c>
      <c r="W95" s="18" t="e">
        <f t="shared" si="16"/>
        <v>#REF!</v>
      </c>
    </row>
    <row r="96" spans="1:23">
      <c r="A96" s="16">
        <v>92</v>
      </c>
      <c r="B96" s="16" t="s">
        <v>232</v>
      </c>
      <c r="C96" s="16" t="s">
        <v>163</v>
      </c>
      <c r="D96" s="18">
        <f t="shared" si="11"/>
        <v>82.273495145205672</v>
      </c>
      <c r="E96" s="18">
        <f>'1ОиДинфоб'!G51</f>
        <v>24.999999999999996</v>
      </c>
      <c r="F96" s="18">
        <f>'1ОиДинфоб'!J51</f>
        <v>30</v>
      </c>
      <c r="G96" s="18">
        <f>'1ОиДинфоб'!P51</f>
        <v>35.904605263157897</v>
      </c>
      <c r="H96" s="18">
        <f t="shared" si="12"/>
        <v>90.90460526315789</v>
      </c>
      <c r="I96" s="18">
        <f>'2КомУслОц'!F5</f>
        <v>50</v>
      </c>
      <c r="J96" s="18">
        <f>'2КомУслОц'!J5</f>
        <v>49.350649350649348</v>
      </c>
      <c r="K96" s="18">
        <f t="shared" si="13"/>
        <v>99.350649350649348</v>
      </c>
      <c r="L96" s="16">
        <f>'3УслДостИнвОц'!F4</f>
        <v>0</v>
      </c>
      <c r="M96" s="16">
        <f>'3УслДостИнвОц'!I4</f>
        <v>0</v>
      </c>
      <c r="N96" s="18">
        <f>'3УслДостИнвОц'!M4</f>
        <v>30</v>
      </c>
      <c r="O96" s="18">
        <f t="shared" si="14"/>
        <v>30</v>
      </c>
      <c r="P96" s="18">
        <f>'4ДобрВежл'!H4</f>
        <v>38.461538461538467</v>
      </c>
      <c r="Q96" s="18">
        <f>'4ДобрВежл'!L4</f>
        <v>38.461538461538467</v>
      </c>
      <c r="R96" s="18">
        <f>'4ДобрВежл'!P4</f>
        <v>18.7012987012987</v>
      </c>
      <c r="S96" s="18">
        <f t="shared" si="15"/>
        <v>95.624375624375631</v>
      </c>
      <c r="T96" s="18">
        <f>'5УдовлУсл'!H4</f>
        <v>28.051948051948049</v>
      </c>
      <c r="U96" s="18">
        <f>'5УдовлУсл'!L4</f>
        <v>18.717948717948719</v>
      </c>
      <c r="V96" s="18">
        <f>'5УдовлУсл'!P4</f>
        <v>48.717948717948715</v>
      </c>
      <c r="W96" s="18">
        <f t="shared" si="16"/>
        <v>95.487845487845476</v>
      </c>
    </row>
    <row r="97" spans="1:23">
      <c r="A97" s="16">
        <v>93</v>
      </c>
      <c r="B97" s="16" t="s">
        <v>251</v>
      </c>
      <c r="C97" s="16" t="s">
        <v>189</v>
      </c>
      <c r="D97" s="18" t="e">
        <f t="shared" si="11"/>
        <v>#REF!</v>
      </c>
      <c r="E97" s="18">
        <f>'1ОиДинфоб'!G77</f>
        <v>24.476190476190474</v>
      </c>
      <c r="F97" s="18">
        <f>'1ОиДинфоб'!J77</f>
        <v>9</v>
      </c>
      <c r="G97" s="18">
        <f>'1ОиДинфоб'!P77</f>
        <v>39.75595238095238</v>
      </c>
      <c r="H97" s="18">
        <f t="shared" si="12"/>
        <v>73.232142857142861</v>
      </c>
      <c r="I97" s="18" t="e">
        <f>'2КомУслОц'!#REF!</f>
        <v>#REF!</v>
      </c>
      <c r="J97" s="18" t="e">
        <f>'2КомУслОц'!#REF!</f>
        <v>#REF!</v>
      </c>
      <c r="K97" s="18" t="e">
        <f t="shared" si="13"/>
        <v>#REF!</v>
      </c>
      <c r="L97" s="16" t="e">
        <f>'3УслДостИнвОц'!#REF!</f>
        <v>#REF!</v>
      </c>
      <c r="M97" s="16" t="e">
        <f>'3УслДостИнвОц'!#REF!</f>
        <v>#REF!</v>
      </c>
      <c r="N97" s="18" t="e">
        <f>'3УслДостИнвОц'!#REF!</f>
        <v>#REF!</v>
      </c>
      <c r="O97" s="18" t="e">
        <f t="shared" si="14"/>
        <v>#REF!</v>
      </c>
      <c r="P97" s="18" t="e">
        <f>'4ДобрВежл'!#REF!</f>
        <v>#REF!</v>
      </c>
      <c r="Q97" s="18" t="e">
        <f>'4ДобрВежл'!#REF!</f>
        <v>#REF!</v>
      </c>
      <c r="R97" s="18" t="e">
        <f>'4ДобрВежл'!#REF!</f>
        <v>#REF!</v>
      </c>
      <c r="S97" s="18" t="e">
        <f t="shared" si="15"/>
        <v>#REF!</v>
      </c>
      <c r="T97" s="18" t="e">
        <f>'5УдовлУсл'!#REF!</f>
        <v>#REF!</v>
      </c>
      <c r="U97" s="18" t="e">
        <f>'5УдовлУсл'!#REF!</f>
        <v>#REF!</v>
      </c>
      <c r="V97" s="18" t="e">
        <f>'5УдовлУсл'!#REF!</f>
        <v>#REF!</v>
      </c>
      <c r="W97" s="18" t="e">
        <f t="shared" si="16"/>
        <v>#REF!</v>
      </c>
    </row>
    <row r="98" spans="1:23">
      <c r="A98" s="16">
        <v>94</v>
      </c>
      <c r="B98" s="16" t="s">
        <v>226</v>
      </c>
      <c r="C98" s="16" t="s">
        <v>153</v>
      </c>
      <c r="D98" s="18" t="e">
        <f t="shared" si="11"/>
        <v>#REF!</v>
      </c>
      <c r="E98" s="18">
        <f>'1ОиДинфоб'!G43</f>
        <v>25.808823529411764</v>
      </c>
      <c r="F98" s="18">
        <f>'1ОиДинфоб'!J43</f>
        <v>27</v>
      </c>
      <c r="G98" s="18">
        <f>'1ОиДинфоб'!P43</f>
        <v>39.094262295081968</v>
      </c>
      <c r="H98" s="18">
        <f t="shared" si="12"/>
        <v>91.903085824493729</v>
      </c>
      <c r="I98" s="18" t="e">
        <f>'2КомУслОц'!#REF!</f>
        <v>#REF!</v>
      </c>
      <c r="J98" s="18" t="e">
        <f>'2КомУслОц'!#REF!</f>
        <v>#REF!</v>
      </c>
      <c r="K98" s="18" t="e">
        <f t="shared" si="13"/>
        <v>#REF!</v>
      </c>
      <c r="L98" s="16" t="e">
        <f>'3УслДостИнвОц'!#REF!</f>
        <v>#REF!</v>
      </c>
      <c r="M98" s="16" t="e">
        <f>'3УслДостИнвОц'!#REF!</f>
        <v>#REF!</v>
      </c>
      <c r="N98" s="18" t="e">
        <f>'3УслДостИнвОц'!#REF!</f>
        <v>#REF!</v>
      </c>
      <c r="O98" s="18" t="e">
        <f t="shared" si="14"/>
        <v>#REF!</v>
      </c>
      <c r="P98" s="18" t="e">
        <f>'4ДобрВежл'!#REF!</f>
        <v>#REF!</v>
      </c>
      <c r="Q98" s="18" t="e">
        <f>'4ДобрВежл'!#REF!</f>
        <v>#REF!</v>
      </c>
      <c r="R98" s="18" t="e">
        <f>'4ДобрВежл'!#REF!</f>
        <v>#REF!</v>
      </c>
      <c r="S98" s="18" t="e">
        <f t="shared" si="15"/>
        <v>#REF!</v>
      </c>
      <c r="T98" s="18" t="e">
        <f>'5УдовлУсл'!#REF!</f>
        <v>#REF!</v>
      </c>
      <c r="U98" s="18" t="e">
        <f>'5УдовлУсл'!#REF!</f>
        <v>#REF!</v>
      </c>
      <c r="V98" s="18" t="e">
        <f>'5УдовлУсл'!#REF!</f>
        <v>#REF!</v>
      </c>
      <c r="W98" s="18" t="e">
        <f t="shared" si="16"/>
        <v>#REF!</v>
      </c>
    </row>
    <row r="99" spans="1:23">
      <c r="A99" s="16">
        <v>95</v>
      </c>
      <c r="B99" s="16" t="s">
        <v>240</v>
      </c>
      <c r="C99" s="16" t="s">
        <v>173</v>
      </c>
      <c r="D99" s="18" t="e">
        <f t="shared" si="11"/>
        <v>#REF!</v>
      </c>
      <c r="E99" s="18">
        <f>'1ОиДинфоб'!G61</f>
        <v>25.378787878787875</v>
      </c>
      <c r="F99" s="18">
        <f>'1ОиДинфоб'!J61</f>
        <v>27</v>
      </c>
      <c r="G99" s="18">
        <f>'1ОиДинфоб'!P61</f>
        <v>39.626168224299072</v>
      </c>
      <c r="H99" s="18">
        <f t="shared" si="12"/>
        <v>92.004956103086954</v>
      </c>
      <c r="I99" s="18" t="e">
        <f>'2КомУслОц'!#REF!</f>
        <v>#REF!</v>
      </c>
      <c r="J99" s="18" t="e">
        <f>'2КомУслОц'!#REF!</f>
        <v>#REF!</v>
      </c>
      <c r="K99" s="18" t="e">
        <f t="shared" si="13"/>
        <v>#REF!</v>
      </c>
      <c r="L99" s="16" t="e">
        <f>'3УслДостИнвОц'!#REF!</f>
        <v>#REF!</v>
      </c>
      <c r="M99" s="16" t="e">
        <f>'3УслДостИнвОц'!#REF!</f>
        <v>#REF!</v>
      </c>
      <c r="N99" s="18" t="e">
        <f>'3УслДостИнвОц'!#REF!</f>
        <v>#REF!</v>
      </c>
      <c r="O99" s="18" t="e">
        <f t="shared" si="14"/>
        <v>#REF!</v>
      </c>
      <c r="P99" s="18" t="e">
        <f>'4ДобрВежл'!#REF!</f>
        <v>#REF!</v>
      </c>
      <c r="Q99" s="18" t="e">
        <f>'4ДобрВежл'!#REF!</f>
        <v>#REF!</v>
      </c>
      <c r="R99" s="18" t="e">
        <f>'4ДобрВежл'!#REF!</f>
        <v>#REF!</v>
      </c>
      <c r="S99" s="18" t="e">
        <f t="shared" si="15"/>
        <v>#REF!</v>
      </c>
      <c r="T99" s="18" t="e">
        <f>'5УдовлУсл'!#REF!</f>
        <v>#REF!</v>
      </c>
      <c r="U99" s="18" t="e">
        <f>'5УдовлУсл'!#REF!</f>
        <v>#REF!</v>
      </c>
      <c r="V99" s="18" t="e">
        <f>'5УдовлУсл'!#REF!</f>
        <v>#REF!</v>
      </c>
      <c r="W99" s="18" t="e">
        <f t="shared" si="16"/>
        <v>#REF!</v>
      </c>
    </row>
    <row r="100" spans="1:23">
      <c r="A100" s="16">
        <v>96</v>
      </c>
      <c r="B100" s="16" t="s">
        <v>229</v>
      </c>
      <c r="C100" s="16" t="s">
        <v>160</v>
      </c>
      <c r="D100" s="18" t="e">
        <f t="shared" si="11"/>
        <v>#REF!</v>
      </c>
      <c r="E100" s="18">
        <f>'1ОиДинфоб'!G48</f>
        <v>21.328125</v>
      </c>
      <c r="F100" s="18">
        <f>'1ОиДинфоб'!J48</f>
        <v>30</v>
      </c>
      <c r="G100" s="18">
        <f>'1ОиДинфоб'!P48</f>
        <v>40</v>
      </c>
      <c r="H100" s="18">
        <f t="shared" si="12"/>
        <v>91.328125</v>
      </c>
      <c r="I100" s="18" t="e">
        <f>'2КомУслОц'!#REF!</f>
        <v>#REF!</v>
      </c>
      <c r="J100" s="18" t="e">
        <f>'2КомУслОц'!#REF!</f>
        <v>#REF!</v>
      </c>
      <c r="K100" s="18" t="e">
        <f t="shared" si="13"/>
        <v>#REF!</v>
      </c>
      <c r="L100" s="16" t="e">
        <f>'3УслДостИнвОц'!#REF!</f>
        <v>#REF!</v>
      </c>
      <c r="M100" s="16" t="e">
        <f>'3УслДостИнвОц'!#REF!</f>
        <v>#REF!</v>
      </c>
      <c r="N100" s="18" t="e">
        <f>'3УслДостИнвОц'!#REF!</f>
        <v>#REF!</v>
      </c>
      <c r="O100" s="18" t="e">
        <f t="shared" si="14"/>
        <v>#REF!</v>
      </c>
      <c r="P100" s="18" t="e">
        <f>'4ДобрВежл'!#REF!</f>
        <v>#REF!</v>
      </c>
      <c r="Q100" s="18" t="e">
        <f>'4ДобрВежл'!#REF!</f>
        <v>#REF!</v>
      </c>
      <c r="R100" s="18" t="e">
        <f>'4ДобрВежл'!#REF!</f>
        <v>#REF!</v>
      </c>
      <c r="S100" s="18" t="e">
        <f t="shared" si="15"/>
        <v>#REF!</v>
      </c>
      <c r="T100" s="18" t="e">
        <f>'5УдовлУсл'!#REF!</f>
        <v>#REF!</v>
      </c>
      <c r="U100" s="18" t="e">
        <f>'5УдовлУсл'!#REF!</f>
        <v>#REF!</v>
      </c>
      <c r="V100" s="18" t="e">
        <f>'5УдовлУсл'!#REF!</f>
        <v>#REF!</v>
      </c>
      <c r="W100" s="18" t="e">
        <f t="shared" si="16"/>
        <v>#REF!</v>
      </c>
    </row>
    <row r="104" spans="1:23">
      <c r="A104" s="16" t="s">
        <v>88</v>
      </c>
      <c r="E104" s="24"/>
      <c r="F104" s="16"/>
      <c r="G104" s="16"/>
      <c r="H104" s="16"/>
      <c r="I104" s="16"/>
      <c r="N104" s="16"/>
      <c r="O104" s="16"/>
    </row>
    <row r="105" spans="1:23">
      <c r="B105" s="16" t="s">
        <v>89</v>
      </c>
      <c r="D105" s="18" t="s">
        <v>90</v>
      </c>
      <c r="E105" s="24" t="s">
        <v>95</v>
      </c>
      <c r="F105" s="16" t="s">
        <v>96</v>
      </c>
      <c r="G105" s="16" t="s">
        <v>97</v>
      </c>
      <c r="H105" s="16" t="s">
        <v>98</v>
      </c>
      <c r="I105" s="16" t="s">
        <v>99</v>
      </c>
      <c r="N105" s="16"/>
      <c r="O105" s="16"/>
    </row>
    <row r="106" spans="1:23">
      <c r="A106" s="16">
        <v>1</v>
      </c>
      <c r="B106" s="16" t="s">
        <v>216</v>
      </c>
      <c r="C106" s="16" t="s">
        <v>119</v>
      </c>
      <c r="D106" s="18">
        <v>99.687442866219087</v>
      </c>
      <c r="E106" s="18">
        <v>99.501700680272108</v>
      </c>
      <c r="F106" s="18">
        <v>99.824253075571178</v>
      </c>
      <c r="G106" s="18">
        <v>99.516129032258064</v>
      </c>
      <c r="H106" s="18">
        <v>99.647763121941537</v>
      </c>
      <c r="I106" s="18">
        <v>99.94736842105263</v>
      </c>
      <c r="N106" s="16"/>
      <c r="O106" s="16"/>
    </row>
    <row r="107" spans="1:23">
      <c r="A107" s="16">
        <v>2</v>
      </c>
      <c r="B107" s="16" t="s">
        <v>215</v>
      </c>
      <c r="C107" s="16" t="s">
        <v>117</v>
      </c>
      <c r="D107" s="18">
        <v>99.581932773109244</v>
      </c>
      <c r="E107" s="18">
        <v>99.338235294117652</v>
      </c>
      <c r="F107" s="18">
        <v>98.979591836734699</v>
      </c>
      <c r="G107" s="18">
        <v>100</v>
      </c>
      <c r="H107" s="18">
        <v>99.72789115646259</v>
      </c>
      <c r="I107" s="18">
        <v>99.863945578231295</v>
      </c>
      <c r="N107" s="16"/>
      <c r="O107" s="16"/>
    </row>
    <row r="108" spans="1:23">
      <c r="A108" s="16">
        <v>3</v>
      </c>
      <c r="B108" s="16" t="s">
        <v>250</v>
      </c>
      <c r="C108" s="16" t="s">
        <v>185</v>
      </c>
      <c r="D108" s="18">
        <v>99.363476827612956</v>
      </c>
      <c r="E108" s="18">
        <v>99.435185185185176</v>
      </c>
      <c r="F108" s="18">
        <v>98.167539267015712</v>
      </c>
      <c r="G108" s="18">
        <v>100</v>
      </c>
      <c r="H108" s="18">
        <v>99.790575916230367</v>
      </c>
      <c r="I108" s="18">
        <v>99.424083769633512</v>
      </c>
      <c r="N108" s="16"/>
      <c r="O108" s="16"/>
    </row>
    <row r="109" spans="1:23">
      <c r="A109" s="16">
        <v>4</v>
      </c>
      <c r="B109" s="16" t="s">
        <v>216</v>
      </c>
      <c r="C109" s="16" t="s">
        <v>121</v>
      </c>
      <c r="D109" s="18">
        <v>98.621822605447377</v>
      </c>
      <c r="E109" s="18">
        <v>99.83315674308389</v>
      </c>
      <c r="F109" s="18">
        <v>99.863387978142072</v>
      </c>
      <c r="G109" s="18">
        <v>94</v>
      </c>
      <c r="H109" s="18">
        <v>99.672131147541009</v>
      </c>
      <c r="I109" s="18">
        <v>99.740437158469945</v>
      </c>
      <c r="N109" s="16"/>
      <c r="O109" s="16"/>
    </row>
    <row r="110" spans="1:23">
      <c r="A110" s="16">
        <v>5</v>
      </c>
      <c r="B110" s="16" t="s">
        <v>216</v>
      </c>
      <c r="C110" s="16" t="s">
        <v>135</v>
      </c>
      <c r="D110" s="18">
        <v>98.612400635930044</v>
      </c>
      <c r="E110" s="18">
        <v>99.189189189189193</v>
      </c>
      <c r="F110" s="18">
        <v>100</v>
      </c>
      <c r="G110" s="18">
        <v>94</v>
      </c>
      <c r="H110" s="18">
        <v>99.872813990461054</v>
      </c>
      <c r="I110" s="18">
        <v>100</v>
      </c>
      <c r="N110" s="16"/>
      <c r="O110" s="16"/>
    </row>
    <row r="111" spans="1:23">
      <c r="A111" s="16">
        <v>6</v>
      </c>
      <c r="B111" s="16" t="s">
        <v>269</v>
      </c>
      <c r="C111" s="16" t="s">
        <v>211</v>
      </c>
      <c r="D111" s="18">
        <v>98.466300503559978</v>
      </c>
      <c r="E111" s="18">
        <v>96.225775193798455</v>
      </c>
      <c r="F111" s="18">
        <v>99.74747474747474</v>
      </c>
      <c r="G111" s="18">
        <v>100</v>
      </c>
      <c r="H111" s="18">
        <v>99.393939393939405</v>
      </c>
      <c r="I111" s="18">
        <v>96.96431318258729</v>
      </c>
      <c r="N111" s="16"/>
      <c r="O111" s="16"/>
    </row>
    <row r="112" spans="1:23">
      <c r="A112" s="16">
        <v>7</v>
      </c>
      <c r="B112" s="16" t="s">
        <v>254</v>
      </c>
      <c r="C112" s="16" t="s">
        <v>192</v>
      </c>
      <c r="D112" s="18">
        <v>98.411669765735112</v>
      </c>
      <c r="E112" s="18">
        <v>99.923753665689162</v>
      </c>
      <c r="F112" s="18">
        <v>99.369085173501574</v>
      </c>
      <c r="G112" s="18">
        <v>93.333333333333343</v>
      </c>
      <c r="H112" s="18">
        <v>99.905362776025243</v>
      </c>
      <c r="I112" s="18">
        <v>99.526813880126184</v>
      </c>
      <c r="N112" s="16"/>
      <c r="O112" s="16"/>
    </row>
    <row r="113" spans="1:17">
      <c r="A113" s="16">
        <v>8</v>
      </c>
      <c r="B113" s="16" t="s">
        <v>235</v>
      </c>
      <c r="C113" s="16" t="s">
        <v>166</v>
      </c>
      <c r="D113" s="18">
        <v>98.162835728555024</v>
      </c>
      <c r="E113" s="18">
        <v>94.470776417019934</v>
      </c>
      <c r="F113" s="18">
        <v>99.034749034749041</v>
      </c>
      <c r="G113" s="18">
        <v>98.235294117647058</v>
      </c>
      <c r="H113" s="18">
        <v>99.613899613899619</v>
      </c>
      <c r="I113" s="18">
        <v>99.459459459459453</v>
      </c>
      <c r="N113" s="16"/>
      <c r="O113" s="16"/>
    </row>
    <row r="114" spans="1:17">
      <c r="A114" s="16">
        <v>9</v>
      </c>
      <c r="B114" s="16" t="s">
        <v>216</v>
      </c>
      <c r="C114" s="16" t="s">
        <v>120</v>
      </c>
      <c r="D114" s="18">
        <v>98.022309880331278</v>
      </c>
      <c r="E114" s="18">
        <v>97.377329908450236</v>
      </c>
      <c r="F114" s="18">
        <v>99.673202614379079</v>
      </c>
      <c r="G114" s="18">
        <v>94</v>
      </c>
      <c r="H114" s="18">
        <v>99.353224671034809</v>
      </c>
      <c r="I114" s="18">
        <v>99.70779220779221</v>
      </c>
      <c r="N114" s="16"/>
      <c r="O114" s="16"/>
    </row>
    <row r="115" spans="1:17">
      <c r="A115" s="16">
        <v>10</v>
      </c>
      <c r="B115" s="16" t="s">
        <v>270</v>
      </c>
      <c r="C115" s="16" t="s">
        <v>212</v>
      </c>
      <c r="D115" s="18">
        <v>97.777427265220751</v>
      </c>
      <c r="E115" s="18">
        <v>96.983206195099399</v>
      </c>
      <c r="F115" s="18">
        <v>98.689956331877738</v>
      </c>
      <c r="G115" s="18">
        <v>94</v>
      </c>
      <c r="H115" s="18">
        <v>99.388646288209614</v>
      </c>
      <c r="I115" s="18">
        <v>99.825327510917035</v>
      </c>
      <c r="N115" s="16"/>
      <c r="O115" s="16"/>
    </row>
    <row r="116" spans="1:17">
      <c r="A116" s="16">
        <v>10</v>
      </c>
      <c r="B116" s="16" t="s">
        <v>214</v>
      </c>
      <c r="C116" s="16" t="s">
        <v>116</v>
      </c>
      <c r="D116" s="18">
        <v>97.763412956563045</v>
      </c>
      <c r="E116" s="18">
        <v>97.682449398199793</v>
      </c>
      <c r="F116" s="18">
        <v>99.519230769230774</v>
      </c>
      <c r="G116" s="18">
        <v>93.25</v>
      </c>
      <c r="H116" s="18">
        <v>99.07692307692308</v>
      </c>
      <c r="I116" s="18">
        <v>99.288461538461533</v>
      </c>
      <c r="N116" s="16"/>
      <c r="O116" s="16"/>
    </row>
    <row r="117" spans="1:17">
      <c r="A117" s="16">
        <v>94</v>
      </c>
      <c r="B117" s="16" t="s">
        <v>268</v>
      </c>
      <c r="C117" s="16" t="s">
        <v>209</v>
      </c>
      <c r="D117" s="18">
        <v>97.344952127014906</v>
      </c>
      <c r="E117" s="18">
        <v>93.621621621621614</v>
      </c>
      <c r="F117" s="18">
        <v>100</v>
      </c>
      <c r="G117" s="18">
        <v>94</v>
      </c>
      <c r="H117" s="18">
        <v>99.461883408071742</v>
      </c>
      <c r="I117" s="18">
        <v>99.641255605381161</v>
      </c>
      <c r="N117" s="16"/>
      <c r="O117" s="16"/>
    </row>
    <row r="118" spans="1:17">
      <c r="A118" s="16">
        <v>45</v>
      </c>
      <c r="B118" s="16" t="s">
        <v>225</v>
      </c>
      <c r="C118" s="16" t="s">
        <v>152</v>
      </c>
      <c r="D118" s="18">
        <v>96.966281019450022</v>
      </c>
      <c r="E118" s="18">
        <v>93.599262240107322</v>
      </c>
      <c r="F118" s="18">
        <v>98.660714285714278</v>
      </c>
      <c r="G118" s="18">
        <v>94</v>
      </c>
      <c r="H118" s="18">
        <v>98.928571428571416</v>
      </c>
      <c r="I118" s="18">
        <v>99.642857142857139</v>
      </c>
      <c r="N118" s="16"/>
      <c r="O118" s="16"/>
    </row>
    <row r="119" spans="1:17">
      <c r="A119" s="16">
        <v>47</v>
      </c>
      <c r="B119" s="16" t="s">
        <v>155</v>
      </c>
      <c r="C119" s="16" t="s">
        <v>156</v>
      </c>
      <c r="D119" s="18">
        <v>96.952148664343781</v>
      </c>
      <c r="E119" s="18">
        <v>93.80952380952381</v>
      </c>
      <c r="F119" s="18">
        <v>99.390243902439025</v>
      </c>
      <c r="G119" s="18">
        <v>94</v>
      </c>
      <c r="H119" s="18">
        <v>99.024390243902445</v>
      </c>
      <c r="I119" s="18">
        <v>98.536585365853654</v>
      </c>
      <c r="M119" s="16" t="s">
        <v>331</v>
      </c>
      <c r="N119" s="16" t="s">
        <v>334</v>
      </c>
      <c r="O119" s="16" t="s">
        <v>331</v>
      </c>
      <c r="P119" s="16" t="s">
        <v>334</v>
      </c>
    </row>
    <row r="120" spans="1:17">
      <c r="A120" s="16">
        <v>55</v>
      </c>
      <c r="B120" s="16" t="s">
        <v>234</v>
      </c>
      <c r="C120" s="16" t="s">
        <v>165</v>
      </c>
      <c r="D120" s="18">
        <v>96.867647058823536</v>
      </c>
      <c r="E120" s="18">
        <v>96.338235294117652</v>
      </c>
      <c r="F120" s="18">
        <v>100</v>
      </c>
      <c r="G120" s="18">
        <v>88</v>
      </c>
      <c r="H120" s="18">
        <v>100</v>
      </c>
      <c r="I120" s="18">
        <v>100</v>
      </c>
      <c r="M120" s="25" t="s">
        <v>214</v>
      </c>
      <c r="N120" s="24">
        <v>97.767259110409199</v>
      </c>
      <c r="O120" s="16" t="s">
        <v>215</v>
      </c>
      <c r="P120" s="18">
        <v>99.554721888755509</v>
      </c>
      <c r="Q120" s="16">
        <v>1</v>
      </c>
    </row>
    <row r="121" spans="1:17">
      <c r="A121" s="16">
        <v>36</v>
      </c>
      <c r="B121" s="16" t="s">
        <v>227</v>
      </c>
      <c r="C121" s="16" t="s">
        <v>154</v>
      </c>
      <c r="D121" s="18">
        <v>96.853567147033573</v>
      </c>
      <c r="E121" s="18">
        <v>94.477867083130235</v>
      </c>
      <c r="F121" s="18">
        <v>99.21630094043887</v>
      </c>
      <c r="G121" s="18">
        <v>92</v>
      </c>
      <c r="H121" s="18">
        <v>99.21630094043887</v>
      </c>
      <c r="I121" s="18">
        <v>99.357366771159874</v>
      </c>
      <c r="M121" s="25" t="s">
        <v>215</v>
      </c>
      <c r="N121" s="24">
        <v>99.554721888755509</v>
      </c>
      <c r="O121" s="16" t="s">
        <v>254</v>
      </c>
      <c r="P121" s="18">
        <v>98.380124024410179</v>
      </c>
      <c r="Q121" s="16">
        <v>2</v>
      </c>
    </row>
    <row r="122" spans="1:17">
      <c r="A122" s="16">
        <v>81</v>
      </c>
      <c r="B122" s="16" t="s">
        <v>258</v>
      </c>
      <c r="C122" s="16" t="s">
        <v>196</v>
      </c>
      <c r="D122" s="18">
        <v>95.835695006747628</v>
      </c>
      <c r="E122" s="18">
        <v>91.583333333333329</v>
      </c>
      <c r="F122" s="18">
        <v>100</v>
      </c>
      <c r="G122" s="18">
        <v>88</v>
      </c>
      <c r="H122" s="18">
        <v>99.595141700404852</v>
      </c>
      <c r="I122" s="18">
        <v>100</v>
      </c>
      <c r="M122" s="25" t="s">
        <v>219</v>
      </c>
      <c r="N122" s="24">
        <v>91.627432216905902</v>
      </c>
      <c r="O122" s="16" t="s">
        <v>235</v>
      </c>
      <c r="P122" s="18">
        <v>98.178279743999042</v>
      </c>
      <c r="Q122" s="16">
        <v>3</v>
      </c>
    </row>
    <row r="123" spans="1:17">
      <c r="A123" s="16">
        <v>49</v>
      </c>
      <c r="B123" s="16" t="s">
        <v>228</v>
      </c>
      <c r="C123" s="16" t="s">
        <v>159</v>
      </c>
      <c r="D123" s="18">
        <v>95.570552984353654</v>
      </c>
      <c r="E123" s="18">
        <v>98.299492385786806</v>
      </c>
      <c r="F123" s="18">
        <v>99.927953890489903</v>
      </c>
      <c r="G123" s="18">
        <v>80</v>
      </c>
      <c r="H123" s="18">
        <v>99.798229308315769</v>
      </c>
      <c r="I123" s="18">
        <v>99.827089337175778</v>
      </c>
      <c r="M123" s="25" t="s">
        <v>220</v>
      </c>
      <c r="N123" s="24">
        <v>89.784365645515521</v>
      </c>
      <c r="O123" s="16" t="s">
        <v>214</v>
      </c>
      <c r="P123" s="18">
        <v>97.767259110409199</v>
      </c>
      <c r="Q123" s="16">
        <v>4</v>
      </c>
    </row>
    <row r="124" spans="1:17">
      <c r="A124" s="16">
        <v>33</v>
      </c>
      <c r="B124" s="16" t="s">
        <v>217</v>
      </c>
      <c r="C124" s="16" t="s">
        <v>143</v>
      </c>
      <c r="D124" s="18">
        <v>95.005893826472587</v>
      </c>
      <c r="E124" s="18">
        <v>98.075544217687082</v>
      </c>
      <c r="F124" s="18">
        <v>100</v>
      </c>
      <c r="G124" s="18">
        <v>77.5</v>
      </c>
      <c r="H124" s="18">
        <v>99.658703071672363</v>
      </c>
      <c r="I124" s="18">
        <v>99.795221843003418</v>
      </c>
      <c r="M124" s="25" t="s">
        <v>221</v>
      </c>
      <c r="N124" s="24">
        <v>90.869663411923483</v>
      </c>
      <c r="O124" s="16" t="s">
        <v>270</v>
      </c>
      <c r="P124" s="18">
        <v>97.742492767404158</v>
      </c>
      <c r="Q124" s="16">
        <v>5</v>
      </c>
    </row>
    <row r="125" spans="1:17">
      <c r="A125" s="16">
        <v>58</v>
      </c>
      <c r="B125" s="16" t="s">
        <v>237</v>
      </c>
      <c r="C125" s="16" t="s">
        <v>168</v>
      </c>
      <c r="D125" s="18">
        <v>94.820572749424969</v>
      </c>
      <c r="E125" s="18">
        <v>90.925163398692803</v>
      </c>
      <c r="F125" s="18">
        <v>98.954703832752614</v>
      </c>
      <c r="G125" s="18">
        <v>86</v>
      </c>
      <c r="H125" s="18">
        <v>98.815331010452965</v>
      </c>
      <c r="I125" s="18">
        <v>99.407665505226475</v>
      </c>
      <c r="M125" s="25" t="s">
        <v>222</v>
      </c>
      <c r="N125" s="24">
        <v>88.408810797046087</v>
      </c>
      <c r="O125" s="16" t="s">
        <v>155</v>
      </c>
      <c r="P125" s="18">
        <v>96.903368176538919</v>
      </c>
      <c r="Q125" s="16">
        <v>6</v>
      </c>
    </row>
    <row r="126" spans="1:17">
      <c r="A126" s="16">
        <v>84</v>
      </c>
      <c r="B126" s="16" t="s">
        <v>260</v>
      </c>
      <c r="C126" s="16" t="s">
        <v>200</v>
      </c>
      <c r="D126" s="18">
        <v>94.54929078014186</v>
      </c>
      <c r="E126" s="18">
        <v>85.746453900709227</v>
      </c>
      <c r="F126" s="18">
        <v>100</v>
      </c>
      <c r="G126" s="18">
        <v>88</v>
      </c>
      <c r="H126" s="18">
        <v>99.280000000000015</v>
      </c>
      <c r="I126" s="18">
        <v>99.72</v>
      </c>
      <c r="M126" s="25" t="s">
        <v>213</v>
      </c>
      <c r="N126" s="24">
        <v>93.68884155102748</v>
      </c>
      <c r="O126" s="16" t="s">
        <v>225</v>
      </c>
      <c r="P126" s="18">
        <v>96.894852448021453</v>
      </c>
      <c r="Q126" s="16">
        <v>7</v>
      </c>
    </row>
    <row r="127" spans="1:17">
      <c r="A127" s="16">
        <v>60</v>
      </c>
      <c r="B127" s="16" t="s">
        <v>239</v>
      </c>
      <c r="C127" s="16" t="s">
        <v>170</v>
      </c>
      <c r="D127" s="18">
        <v>94.543837535013992</v>
      </c>
      <c r="E127" s="18">
        <v>97.671568627450981</v>
      </c>
      <c r="F127" s="18">
        <v>99.659863945578223</v>
      </c>
      <c r="G127" s="18">
        <v>76</v>
      </c>
      <c r="H127" s="18">
        <v>100</v>
      </c>
      <c r="I127" s="18">
        <v>99.387755102040813</v>
      </c>
      <c r="M127" s="25" t="s">
        <v>216</v>
      </c>
      <c r="N127" s="24">
        <v>90.981881087770432</v>
      </c>
      <c r="O127" s="16" t="s">
        <v>234</v>
      </c>
      <c r="P127" s="18">
        <v>96.867647058823536</v>
      </c>
      <c r="Q127" s="16">
        <v>8</v>
      </c>
    </row>
    <row r="128" spans="1:17">
      <c r="A128" s="16">
        <v>64</v>
      </c>
      <c r="B128" s="16" t="s">
        <v>241</v>
      </c>
      <c r="C128" s="16" t="s">
        <v>174</v>
      </c>
      <c r="D128" s="18">
        <v>94.542485801660106</v>
      </c>
      <c r="E128" s="18">
        <v>92.226190476190482</v>
      </c>
      <c r="F128" s="18">
        <v>99.082568807339442</v>
      </c>
      <c r="G128" s="18">
        <v>82</v>
      </c>
      <c r="H128" s="18">
        <v>99.724770642201833</v>
      </c>
      <c r="I128" s="18">
        <v>99.678899082568805</v>
      </c>
      <c r="M128" s="25" t="s">
        <v>217</v>
      </c>
      <c r="N128" s="24">
        <v>90.143390971939738</v>
      </c>
      <c r="O128" s="16" t="s">
        <v>227</v>
      </c>
      <c r="P128" s="18">
        <v>96.825353980889375</v>
      </c>
      <c r="Q128" s="16">
        <v>9</v>
      </c>
    </row>
    <row r="129" spans="1:17">
      <c r="A129" s="16">
        <v>95</v>
      </c>
      <c r="B129" s="16" t="s">
        <v>269</v>
      </c>
      <c r="C129" s="16" t="s">
        <v>210</v>
      </c>
      <c r="D129" s="18">
        <v>94.477058453802641</v>
      </c>
      <c r="E129" s="18">
        <v>94.927927927927925</v>
      </c>
      <c r="F129" s="18">
        <v>99.612403100775197</v>
      </c>
      <c r="G129" s="18">
        <v>78</v>
      </c>
      <c r="H129" s="18">
        <v>99.844961240310084</v>
      </c>
      <c r="I129" s="18">
        <v>100</v>
      </c>
      <c r="M129" s="25" t="s">
        <v>218</v>
      </c>
      <c r="N129" s="24">
        <v>89.932188491315131</v>
      </c>
      <c r="O129" s="16" t="s">
        <v>269</v>
      </c>
      <c r="P129" s="18">
        <v>96.44119698880796</v>
      </c>
      <c r="Q129" s="16">
        <v>10</v>
      </c>
    </row>
    <row r="130" spans="1:17">
      <c r="A130" s="16">
        <v>19</v>
      </c>
      <c r="B130" s="16" t="s">
        <v>216</v>
      </c>
      <c r="C130" s="16" t="s">
        <v>136</v>
      </c>
      <c r="D130" s="18">
        <v>94.329059723113431</v>
      </c>
      <c r="E130" s="18">
        <v>94.847830261136721</v>
      </c>
      <c r="F130" s="18">
        <v>99.683544303797476</v>
      </c>
      <c r="G130" s="18">
        <v>78</v>
      </c>
      <c r="H130" s="18">
        <v>99.578059071729967</v>
      </c>
      <c r="I130" s="18">
        <v>99.535864978902964</v>
      </c>
      <c r="M130" s="25" t="s">
        <v>227</v>
      </c>
      <c r="N130" s="24">
        <v>96.825353980889375</v>
      </c>
      <c r="O130" s="16" t="s">
        <v>228</v>
      </c>
      <c r="P130" s="18">
        <v>95.564789295592846</v>
      </c>
      <c r="Q130" s="16">
        <v>11</v>
      </c>
    </row>
    <row r="131" spans="1:17">
      <c r="A131" s="16">
        <v>70</v>
      </c>
      <c r="B131" s="16" t="s">
        <v>246</v>
      </c>
      <c r="C131" s="16" t="s">
        <v>180</v>
      </c>
      <c r="D131" s="18">
        <v>94.073093443984192</v>
      </c>
      <c r="E131" s="18">
        <v>95.294835249660721</v>
      </c>
      <c r="F131" s="18">
        <v>99.628252788104078</v>
      </c>
      <c r="G131" s="18">
        <v>76</v>
      </c>
      <c r="H131" s="18">
        <v>99.591078066914505</v>
      </c>
      <c r="I131" s="18">
        <v>99.85130111524164</v>
      </c>
      <c r="M131" s="25" t="s">
        <v>250</v>
      </c>
      <c r="N131" s="24">
        <v>91.436947146682215</v>
      </c>
      <c r="O131" s="16" t="s">
        <v>237</v>
      </c>
      <c r="P131" s="18">
        <v>94.785729543850067</v>
      </c>
      <c r="Q131" s="16">
        <v>12</v>
      </c>
    </row>
    <row r="132" spans="1:17">
      <c r="A132" s="16">
        <v>7</v>
      </c>
      <c r="B132" s="16" t="s">
        <v>213</v>
      </c>
      <c r="C132" s="16" t="s">
        <v>115</v>
      </c>
      <c r="D132" s="18">
        <v>93.707828892799625</v>
      </c>
      <c r="E132" s="18">
        <v>94.469524210833555</v>
      </c>
      <c r="F132" s="18">
        <v>99.367088607594937</v>
      </c>
      <c r="G132" s="18">
        <v>76</v>
      </c>
      <c r="H132" s="18">
        <v>99.272151898734194</v>
      </c>
      <c r="I132" s="18">
        <v>99.430379746835428</v>
      </c>
      <c r="M132" s="25" t="s">
        <v>252</v>
      </c>
      <c r="N132" s="24">
        <v>92.774358455648354</v>
      </c>
      <c r="O132" s="16" t="s">
        <v>258</v>
      </c>
      <c r="P132" s="18">
        <v>94.764425742205191</v>
      </c>
      <c r="Q132" s="16">
        <v>13</v>
      </c>
    </row>
    <row r="133" spans="1:17">
      <c r="A133" s="16">
        <v>82</v>
      </c>
      <c r="B133" s="16" t="s">
        <v>258</v>
      </c>
      <c r="C133" s="16" t="s">
        <v>197</v>
      </c>
      <c r="D133" s="18">
        <v>93.693156477662754</v>
      </c>
      <c r="E133" s="18">
        <v>96.72714602467741</v>
      </c>
      <c r="F133" s="18">
        <v>99.715909090909093</v>
      </c>
      <c r="G133" s="18">
        <v>73.272727272727266</v>
      </c>
      <c r="H133" s="18">
        <v>99.318181818181813</v>
      </c>
      <c r="I133" s="18">
        <v>99.431818181818173</v>
      </c>
      <c r="M133" s="25" t="s">
        <v>270</v>
      </c>
      <c r="N133" s="24">
        <v>97.742492767404158</v>
      </c>
      <c r="O133" s="16" t="s">
        <v>241</v>
      </c>
      <c r="P133" s="18">
        <v>94.551660113586721</v>
      </c>
      <c r="Q133" s="16">
        <v>14</v>
      </c>
    </row>
    <row r="134" spans="1:17">
      <c r="A134" s="16">
        <v>71</v>
      </c>
      <c r="B134" s="16" t="s">
        <v>247</v>
      </c>
      <c r="C134" s="16" t="s">
        <v>181</v>
      </c>
      <c r="D134" s="18">
        <v>93.687401564913856</v>
      </c>
      <c r="E134" s="18">
        <v>94.231203075228876</v>
      </c>
      <c r="F134" s="18">
        <v>99.47229551451187</v>
      </c>
      <c r="G134" s="18">
        <v>76</v>
      </c>
      <c r="H134" s="18">
        <v>99.313984168865431</v>
      </c>
      <c r="I134" s="18">
        <v>99.419525065963057</v>
      </c>
      <c r="M134" s="25" t="s">
        <v>223</v>
      </c>
      <c r="N134" s="24">
        <v>82.341014300457033</v>
      </c>
      <c r="O134" s="16" t="s">
        <v>268</v>
      </c>
      <c r="P134" s="18">
        <v>94.366445018842228</v>
      </c>
      <c r="Q134" s="16">
        <v>15</v>
      </c>
    </row>
    <row r="135" spans="1:17">
      <c r="A135" s="16">
        <v>21</v>
      </c>
      <c r="B135" s="16" t="s">
        <v>216</v>
      </c>
      <c r="C135" s="16" t="s">
        <v>118</v>
      </c>
      <c r="D135" s="18">
        <v>93.2144496369568</v>
      </c>
      <c r="E135" s="18">
        <v>93.091941839050918</v>
      </c>
      <c r="F135" s="18">
        <v>98.905908096280086</v>
      </c>
      <c r="G135" s="18">
        <v>76</v>
      </c>
      <c r="H135" s="18">
        <v>98.949671772428886</v>
      </c>
      <c r="I135" s="18">
        <v>99.124726477024069</v>
      </c>
      <c r="M135" s="25" t="s">
        <v>224</v>
      </c>
      <c r="N135" s="24">
        <v>92.694848645778023</v>
      </c>
      <c r="O135" s="16" t="s">
        <v>246</v>
      </c>
      <c r="P135" s="18">
        <v>94.043353667032505</v>
      </c>
      <c r="Q135" s="16">
        <v>16</v>
      </c>
    </row>
    <row r="136" spans="1:17">
      <c r="A136" s="16">
        <v>59</v>
      </c>
      <c r="B136" s="16" t="s">
        <v>238</v>
      </c>
      <c r="C136" s="16" t="s">
        <v>169</v>
      </c>
      <c r="D136" s="18">
        <v>93.027956989247315</v>
      </c>
      <c r="E136" s="18">
        <v>100</v>
      </c>
      <c r="F136" s="18">
        <v>100</v>
      </c>
      <c r="G136" s="18">
        <v>66</v>
      </c>
      <c r="H136" s="18">
        <v>99.569892473118273</v>
      </c>
      <c r="I136" s="18">
        <v>99.569892473118273</v>
      </c>
      <c r="M136" s="25" t="s">
        <v>225</v>
      </c>
      <c r="N136" s="24">
        <v>96.894852448021453</v>
      </c>
      <c r="O136" s="16" t="s">
        <v>213</v>
      </c>
      <c r="P136" s="18">
        <v>93.68884155102748</v>
      </c>
      <c r="Q136" s="16">
        <v>17</v>
      </c>
    </row>
    <row r="137" spans="1:17">
      <c r="A137" s="16">
        <v>30</v>
      </c>
      <c r="B137" s="16" t="s">
        <v>216</v>
      </c>
      <c r="C137" s="16" t="s">
        <v>129</v>
      </c>
      <c r="D137" s="18">
        <v>92.93406482320168</v>
      </c>
      <c r="E137" s="18">
        <v>98.973901098901095</v>
      </c>
      <c r="F137" s="18">
        <v>98.444790046656294</v>
      </c>
      <c r="G137" s="18">
        <v>69.599999999999994</v>
      </c>
      <c r="H137" s="18">
        <v>99.004665629860028</v>
      </c>
      <c r="I137" s="18">
        <v>98.646967340590976</v>
      </c>
      <c r="M137" s="25" t="s">
        <v>226</v>
      </c>
      <c r="N137" s="24">
        <v>80.075855260136834</v>
      </c>
      <c r="O137" s="16" t="s">
        <v>247</v>
      </c>
      <c r="P137" s="18">
        <v>93.676847475204085</v>
      </c>
      <c r="Q137" s="16">
        <v>18</v>
      </c>
    </row>
    <row r="138" spans="1:17">
      <c r="A138" s="16">
        <v>41</v>
      </c>
      <c r="B138" s="16" t="s">
        <v>252</v>
      </c>
      <c r="C138" s="16" t="s">
        <v>190</v>
      </c>
      <c r="D138" s="18">
        <v>92.839575846952684</v>
      </c>
      <c r="E138" s="18">
        <v>96.487320228552264</v>
      </c>
      <c r="F138" s="18">
        <v>98.524844720496901</v>
      </c>
      <c r="G138" s="18">
        <v>72.400000000000006</v>
      </c>
      <c r="H138" s="18">
        <v>98.354037267080741</v>
      </c>
      <c r="I138" s="18">
        <v>98.431677018633536</v>
      </c>
      <c r="M138" s="25" t="s">
        <v>155</v>
      </c>
      <c r="N138" s="24">
        <v>96.903368176538919</v>
      </c>
      <c r="O138" s="16" t="s">
        <v>238</v>
      </c>
      <c r="P138" s="18">
        <v>92.941935483870964</v>
      </c>
      <c r="Q138" s="16">
        <v>19</v>
      </c>
    </row>
    <row r="139" spans="1:17">
      <c r="A139" s="16">
        <v>44</v>
      </c>
      <c r="B139" s="16" t="s">
        <v>224</v>
      </c>
      <c r="C139" s="16" t="s">
        <v>151</v>
      </c>
      <c r="D139" s="18">
        <v>92.724588422729681</v>
      </c>
      <c r="E139" s="18">
        <v>94.857142857142861</v>
      </c>
      <c r="F139" s="18">
        <v>99.442379182156131</v>
      </c>
      <c r="G139" s="18">
        <v>72</v>
      </c>
      <c r="H139" s="18">
        <v>98.736059479553901</v>
      </c>
      <c r="I139" s="18">
        <v>98.587360594795541</v>
      </c>
      <c r="M139" s="25" t="s">
        <v>157</v>
      </c>
      <c r="N139" s="24">
        <v>86.325945699629898</v>
      </c>
      <c r="O139" s="16" t="s">
        <v>252</v>
      </c>
      <c r="P139" s="18">
        <v>92.774358455648354</v>
      </c>
      <c r="Q139" s="16">
        <v>20</v>
      </c>
    </row>
    <row r="140" spans="1:17">
      <c r="A140" s="16">
        <v>23</v>
      </c>
      <c r="B140" s="16" t="s">
        <v>216</v>
      </c>
      <c r="C140" s="16" t="s">
        <v>134</v>
      </c>
      <c r="D140" s="18">
        <v>92.582082807063514</v>
      </c>
      <c r="E140" s="18">
        <v>87.842767295597483</v>
      </c>
      <c r="F140" s="18">
        <v>99.506346967559949</v>
      </c>
      <c r="G140" s="18">
        <v>77.42307692307692</v>
      </c>
      <c r="H140" s="18">
        <v>99.153737658674203</v>
      </c>
      <c r="I140" s="18">
        <v>98.984485190409032</v>
      </c>
      <c r="M140" s="25" t="s">
        <v>228</v>
      </c>
      <c r="N140" s="24">
        <v>95.564789295592846</v>
      </c>
      <c r="O140" s="16" t="s">
        <v>224</v>
      </c>
      <c r="P140" s="18">
        <v>92.694848645778023</v>
      </c>
      <c r="Q140" s="16">
        <v>21</v>
      </c>
    </row>
    <row r="141" spans="1:17">
      <c r="A141" s="16">
        <v>72</v>
      </c>
      <c r="B141" s="16" t="s">
        <v>248</v>
      </c>
      <c r="C141" s="16" t="s">
        <v>182</v>
      </c>
      <c r="D141" s="18">
        <v>92.309154929577474</v>
      </c>
      <c r="E141" s="18">
        <v>96.25</v>
      </c>
      <c r="F141" s="18">
        <v>99.295774647887328</v>
      </c>
      <c r="G141" s="18">
        <v>66</v>
      </c>
      <c r="H141" s="18">
        <v>100</v>
      </c>
      <c r="I141" s="18">
        <v>100</v>
      </c>
      <c r="M141" s="25" t="s">
        <v>229</v>
      </c>
      <c r="N141" s="24">
        <v>77.927163461538456</v>
      </c>
      <c r="O141" s="16" t="s">
        <v>248</v>
      </c>
      <c r="P141" s="18">
        <v>92.309154929577474</v>
      </c>
      <c r="Q141" s="16">
        <v>22</v>
      </c>
    </row>
    <row r="142" spans="1:17">
      <c r="A142" s="16">
        <v>66</v>
      </c>
      <c r="B142" s="16" t="s">
        <v>243</v>
      </c>
      <c r="C142" s="16" t="s">
        <v>176</v>
      </c>
      <c r="D142" s="18">
        <v>92.206390080507731</v>
      </c>
      <c r="E142" s="18">
        <v>96.262719633307881</v>
      </c>
      <c r="F142" s="18">
        <v>97.884615384615387</v>
      </c>
      <c r="G142" s="18">
        <v>70</v>
      </c>
      <c r="H142" s="18">
        <v>98.538461538461533</v>
      </c>
      <c r="I142" s="18">
        <v>98.34615384615384</v>
      </c>
      <c r="M142" s="25" t="s">
        <v>230</v>
      </c>
      <c r="N142" s="24">
        <v>86.623317847717516</v>
      </c>
      <c r="O142" s="16" t="s">
        <v>243</v>
      </c>
      <c r="P142" s="18">
        <v>92.244851618969278</v>
      </c>
      <c r="Q142" s="16">
        <v>23</v>
      </c>
    </row>
    <row r="143" spans="1:17">
      <c r="A143" s="16">
        <v>80</v>
      </c>
      <c r="B143" s="16" t="s">
        <v>257</v>
      </c>
      <c r="C143" s="16" t="s">
        <v>195</v>
      </c>
      <c r="D143" s="18">
        <v>92</v>
      </c>
      <c r="E143" s="18">
        <v>84</v>
      </c>
      <c r="F143" s="18">
        <v>94.890510948905103</v>
      </c>
      <c r="G143" s="18">
        <v>86</v>
      </c>
      <c r="H143" s="18">
        <v>97.810218978102199</v>
      </c>
      <c r="I143" s="18">
        <v>97.299270072992712</v>
      </c>
      <c r="M143" s="25" t="s">
        <v>231</v>
      </c>
      <c r="N143" s="24">
        <v>88.938947962477371</v>
      </c>
      <c r="O143" s="16" t="s">
        <v>335</v>
      </c>
      <c r="P143" s="18">
        <v>91.952433589219254</v>
      </c>
      <c r="Q143" s="16">
        <v>24</v>
      </c>
    </row>
    <row r="144" spans="1:17">
      <c r="A144" s="16">
        <v>65</v>
      </c>
      <c r="B144" s="16" t="s">
        <v>242</v>
      </c>
      <c r="C144" s="16" t="s">
        <v>175</v>
      </c>
      <c r="D144" s="18">
        <v>91.992262892206455</v>
      </c>
      <c r="E144" s="18">
        <v>94.914372782511634</v>
      </c>
      <c r="F144" s="18">
        <v>99.786628733997162</v>
      </c>
      <c r="G144" s="18">
        <v>66</v>
      </c>
      <c r="H144" s="18">
        <v>99.459459459459467</v>
      </c>
      <c r="I144" s="18">
        <v>99.80085348506401</v>
      </c>
      <c r="M144" s="25" t="s">
        <v>232</v>
      </c>
      <c r="N144" s="24">
        <v>82.041060912771442</v>
      </c>
      <c r="O144" s="16" t="s">
        <v>257</v>
      </c>
      <c r="P144" s="18">
        <v>91.78102189781022</v>
      </c>
      <c r="Q144" s="16">
        <v>25</v>
      </c>
    </row>
    <row r="145" spans="1:17">
      <c r="A145" s="16">
        <v>14</v>
      </c>
      <c r="B145" s="16" t="s">
        <v>216</v>
      </c>
      <c r="C145" s="16" t="s">
        <v>141</v>
      </c>
      <c r="D145" s="18">
        <v>91.702068650661801</v>
      </c>
      <c r="E145" s="18">
        <v>98.713786132808238</v>
      </c>
      <c r="F145" s="18">
        <v>99.921752738654149</v>
      </c>
      <c r="G145" s="18">
        <v>60</v>
      </c>
      <c r="H145" s="18">
        <v>99.937402190923322</v>
      </c>
      <c r="I145" s="18">
        <v>99.937402190923322</v>
      </c>
      <c r="M145" s="25" t="s">
        <v>233</v>
      </c>
      <c r="N145" s="24">
        <v>91.253502053502046</v>
      </c>
      <c r="O145" s="16" t="s">
        <v>219</v>
      </c>
      <c r="P145" s="18">
        <v>91.627432216905902</v>
      </c>
      <c r="Q145" s="16">
        <v>26</v>
      </c>
    </row>
    <row r="146" spans="1:17">
      <c r="A146" s="16">
        <v>3</v>
      </c>
      <c r="B146" s="16" t="s">
        <v>219</v>
      </c>
      <c r="C146" s="16" t="s">
        <v>146</v>
      </c>
      <c r="D146" s="18">
        <v>91.644976076555025</v>
      </c>
      <c r="E146" s="18">
        <v>95.909090909090907</v>
      </c>
      <c r="F146" s="18">
        <v>98.68421052631578</v>
      </c>
      <c r="G146" s="18">
        <v>66</v>
      </c>
      <c r="H146" s="18">
        <v>99.298245614035096</v>
      </c>
      <c r="I146" s="18">
        <v>98.333333333333329</v>
      </c>
      <c r="M146" s="25" t="s">
        <v>234</v>
      </c>
      <c r="N146" s="24">
        <v>96.867647058823536</v>
      </c>
      <c r="O146" s="16" t="s">
        <v>250</v>
      </c>
      <c r="P146" s="18">
        <v>91.436947146682215</v>
      </c>
      <c r="Q146" s="16">
        <v>27</v>
      </c>
    </row>
    <row r="147" spans="1:17">
      <c r="A147" s="16">
        <v>93</v>
      </c>
      <c r="B147" s="16" t="s">
        <v>268</v>
      </c>
      <c r="C147" s="16" t="s">
        <v>208</v>
      </c>
      <c r="D147" s="18">
        <v>91.459686789593334</v>
      </c>
      <c r="E147" s="18">
        <v>87.391891891891888</v>
      </c>
      <c r="F147" s="18">
        <v>100</v>
      </c>
      <c r="G147" s="18">
        <v>70</v>
      </c>
      <c r="H147" s="18">
        <v>99.90654205607477</v>
      </c>
      <c r="I147" s="18">
        <v>100</v>
      </c>
      <c r="M147" s="25" t="s">
        <v>235</v>
      </c>
      <c r="N147" s="24">
        <v>98.178279743999042</v>
      </c>
      <c r="O147" s="16" t="s">
        <v>233</v>
      </c>
      <c r="P147" s="18">
        <v>91.253502053502046</v>
      </c>
      <c r="Q147" s="16">
        <v>28</v>
      </c>
    </row>
    <row r="148" spans="1:17">
      <c r="A148" s="16">
        <v>18</v>
      </c>
      <c r="B148" s="16" t="s">
        <v>216</v>
      </c>
      <c r="C148" s="16" t="s">
        <v>126</v>
      </c>
      <c r="D148" s="18">
        <v>91.344665540633287</v>
      </c>
      <c r="E148" s="18">
        <v>98.841143795120416</v>
      </c>
      <c r="F148" s="18">
        <v>99.75</v>
      </c>
      <c r="G148" s="18">
        <v>58.96551724137931</v>
      </c>
      <c r="H148" s="18">
        <v>99.533333333333331</v>
      </c>
      <c r="I148" s="18">
        <v>99.633333333333326</v>
      </c>
      <c r="M148" s="25" t="s">
        <v>236</v>
      </c>
      <c r="N148" s="24">
        <v>87.549295149295148</v>
      </c>
      <c r="O148" s="16" t="s">
        <v>249</v>
      </c>
      <c r="P148" s="18">
        <v>91.063871951219511</v>
      </c>
      <c r="Q148" s="16">
        <v>29</v>
      </c>
    </row>
    <row r="149" spans="1:17">
      <c r="A149" s="16">
        <v>54</v>
      </c>
      <c r="B149" s="16" t="s">
        <v>233</v>
      </c>
      <c r="C149" s="16" t="s">
        <v>164</v>
      </c>
      <c r="D149" s="18">
        <v>91.202220002220002</v>
      </c>
      <c r="E149" s="18">
        <v>96.865800865800864</v>
      </c>
      <c r="F149" s="18">
        <v>99.572649572649567</v>
      </c>
      <c r="G149" s="18">
        <v>60</v>
      </c>
      <c r="H149" s="18">
        <v>100</v>
      </c>
      <c r="I149" s="18">
        <v>99.572649572649567</v>
      </c>
      <c r="M149" s="25" t="s">
        <v>237</v>
      </c>
      <c r="N149" s="24">
        <v>94.785729543850067</v>
      </c>
      <c r="O149" s="16" t="s">
        <v>216</v>
      </c>
      <c r="P149" s="18">
        <v>90.981881087770432</v>
      </c>
      <c r="Q149" s="16">
        <v>30</v>
      </c>
    </row>
    <row r="150" spans="1:17">
      <c r="A150" s="16">
        <v>73</v>
      </c>
      <c r="B150" s="16" t="s">
        <v>249</v>
      </c>
      <c r="C150" s="16" t="s">
        <v>183</v>
      </c>
      <c r="D150" s="18">
        <v>91.027286585365857</v>
      </c>
      <c r="E150" s="18">
        <v>96.84375</v>
      </c>
      <c r="F150" s="18">
        <v>99.085365853658544</v>
      </c>
      <c r="G150" s="18">
        <v>60</v>
      </c>
      <c r="H150" s="18">
        <v>99.512195121951223</v>
      </c>
      <c r="I150" s="18">
        <v>99.695121951219505</v>
      </c>
      <c r="M150" s="25" t="s">
        <v>238</v>
      </c>
      <c r="N150" s="24">
        <v>92.941935483870964</v>
      </c>
      <c r="O150" s="16" t="s">
        <v>221</v>
      </c>
      <c r="P150" s="18">
        <v>90.869663411923483</v>
      </c>
      <c r="Q150" s="16">
        <v>31</v>
      </c>
    </row>
    <row r="151" spans="1:17">
      <c r="A151" s="16">
        <v>5</v>
      </c>
      <c r="B151" s="16" t="s">
        <v>221</v>
      </c>
      <c r="C151" s="16" t="s">
        <v>148</v>
      </c>
      <c r="D151" s="18">
        <v>90.854278796538864</v>
      </c>
      <c r="E151" s="18">
        <v>88.809855521155839</v>
      </c>
      <c r="F151" s="18">
        <v>100</v>
      </c>
      <c r="G151" s="18">
        <v>66</v>
      </c>
      <c r="H151" s="18">
        <v>100</v>
      </c>
      <c r="I151" s="18">
        <v>99.461538461538453</v>
      </c>
      <c r="M151" s="25" t="s">
        <v>239</v>
      </c>
      <c r="N151" s="24">
        <v>90.469497646281781</v>
      </c>
      <c r="O151" s="16" t="s">
        <v>260</v>
      </c>
      <c r="P151" s="18">
        <v>90.64728978331209</v>
      </c>
      <c r="Q151" s="16">
        <v>32</v>
      </c>
    </row>
    <row r="152" spans="1:17">
      <c r="A152" s="16">
        <v>27</v>
      </c>
      <c r="B152" s="16" t="s">
        <v>216</v>
      </c>
      <c r="C152" s="16" t="s">
        <v>122</v>
      </c>
      <c r="D152" s="18">
        <v>90.602117355956167</v>
      </c>
      <c r="E152" s="18">
        <v>97.813617082811135</v>
      </c>
      <c r="F152" s="18">
        <v>99.318181818181813</v>
      </c>
      <c r="G152" s="18">
        <v>58.333333333333329</v>
      </c>
      <c r="H152" s="18">
        <v>98.787878787878796</v>
      </c>
      <c r="I152" s="18">
        <v>98.757575757575765</v>
      </c>
      <c r="M152" s="25" t="s">
        <v>240</v>
      </c>
      <c r="N152" s="24">
        <v>83.511463747563596</v>
      </c>
      <c r="O152" s="16" t="s">
        <v>336</v>
      </c>
      <c r="P152" s="18">
        <v>90.635537092109914</v>
      </c>
      <c r="Q152" s="16">
        <v>33</v>
      </c>
    </row>
    <row r="153" spans="1:17">
      <c r="A153" s="16">
        <v>34</v>
      </c>
      <c r="B153" s="16" t="s">
        <v>218</v>
      </c>
      <c r="C153" s="16" t="s">
        <v>144</v>
      </c>
      <c r="D153" s="18">
        <v>90.130848344109808</v>
      </c>
      <c r="E153" s="18">
        <v>96.867793438445617</v>
      </c>
      <c r="F153" s="18">
        <v>99.766899766899769</v>
      </c>
      <c r="G153" s="18">
        <v>55.301886792452834</v>
      </c>
      <c r="H153" s="18">
        <v>99.114857984433129</v>
      </c>
      <c r="I153" s="18">
        <v>99.60280373831776</v>
      </c>
      <c r="M153" s="25" t="s">
        <v>241</v>
      </c>
      <c r="N153" s="24">
        <v>94.551660113586721</v>
      </c>
      <c r="O153" s="16" t="s">
        <v>239</v>
      </c>
      <c r="P153" s="18">
        <v>90.469497646281781</v>
      </c>
      <c r="Q153" s="16">
        <v>34</v>
      </c>
    </row>
    <row r="154" spans="1:17">
      <c r="A154" s="16">
        <v>28</v>
      </c>
      <c r="B154" s="16" t="s">
        <v>216</v>
      </c>
      <c r="C154" s="16" t="s">
        <v>130</v>
      </c>
      <c r="D154" s="18">
        <v>90.105495044077713</v>
      </c>
      <c r="E154" s="18">
        <v>93.834561834561839</v>
      </c>
      <c r="F154" s="18">
        <v>98.818897637795274</v>
      </c>
      <c r="G154" s="18">
        <v>60</v>
      </c>
      <c r="H154" s="18">
        <v>99.133858267716533</v>
      </c>
      <c r="I154" s="18">
        <v>98.740157480314963</v>
      </c>
      <c r="M154" s="25" t="s">
        <v>242</v>
      </c>
      <c r="N154" s="24">
        <v>91.952433589219254</v>
      </c>
      <c r="O154" s="16" t="s">
        <v>217</v>
      </c>
      <c r="P154" s="18">
        <v>90.143390971939738</v>
      </c>
      <c r="Q154" s="16">
        <v>35</v>
      </c>
    </row>
    <row r="155" spans="1:17">
      <c r="A155" s="16">
        <v>76</v>
      </c>
      <c r="B155" s="16" t="s">
        <v>253</v>
      </c>
      <c r="C155" s="16" t="s">
        <v>191</v>
      </c>
      <c r="D155" s="18">
        <v>90.042605021128509</v>
      </c>
      <c r="E155" s="18">
        <v>96.481481481481481</v>
      </c>
      <c r="F155" s="18">
        <v>100</v>
      </c>
      <c r="G155" s="18">
        <v>54</v>
      </c>
      <c r="H155" s="18">
        <v>99.731543624161077</v>
      </c>
      <c r="I155" s="18">
        <v>100</v>
      </c>
      <c r="M155" s="25" t="s">
        <v>243</v>
      </c>
      <c r="N155" s="24">
        <v>92.244851618969278</v>
      </c>
      <c r="O155" s="16" t="s">
        <v>253</v>
      </c>
      <c r="P155" s="18">
        <v>90.042605021128509</v>
      </c>
      <c r="Q155" s="16">
        <v>36</v>
      </c>
    </row>
    <row r="156" spans="1:17">
      <c r="A156" s="16">
        <v>15</v>
      </c>
      <c r="B156" s="16" t="s">
        <v>216</v>
      </c>
      <c r="C156" s="16" t="s">
        <v>131</v>
      </c>
      <c r="D156" s="18">
        <v>89.893172650362771</v>
      </c>
      <c r="E156" s="18">
        <v>96.125533416731372</v>
      </c>
      <c r="F156" s="18">
        <v>99.775112443778113</v>
      </c>
      <c r="G156" s="18">
        <v>54</v>
      </c>
      <c r="H156" s="18">
        <v>99.700149925037493</v>
      </c>
      <c r="I156" s="18">
        <v>99.865067466266879</v>
      </c>
      <c r="M156" s="25" t="s">
        <v>244</v>
      </c>
      <c r="N156" s="24">
        <v>88.591430070737403</v>
      </c>
      <c r="O156" s="16" t="s">
        <v>218</v>
      </c>
      <c r="P156" s="18">
        <v>89.932188491315131</v>
      </c>
      <c r="Q156" s="16">
        <v>37</v>
      </c>
    </row>
    <row r="157" spans="1:17">
      <c r="A157" s="16">
        <v>29</v>
      </c>
      <c r="B157" s="16" t="s">
        <v>216</v>
      </c>
      <c r="C157" s="16" t="s">
        <v>138</v>
      </c>
      <c r="D157" s="18">
        <v>89.844749032299006</v>
      </c>
      <c r="E157" s="18">
        <v>92.379084967320267</v>
      </c>
      <c r="F157" s="18">
        <v>99.514563106796118</v>
      </c>
      <c r="G157" s="18">
        <v>60</v>
      </c>
      <c r="H157" s="18">
        <v>98.640776699029132</v>
      </c>
      <c r="I157" s="18">
        <v>98.689320388349515</v>
      </c>
      <c r="M157" s="25" t="s">
        <v>245</v>
      </c>
      <c r="N157" s="24">
        <v>84.982060634714372</v>
      </c>
      <c r="O157" s="16" t="s">
        <v>220</v>
      </c>
      <c r="P157" s="18">
        <v>89.784365645515521</v>
      </c>
      <c r="Q157" s="16">
        <v>38</v>
      </c>
    </row>
    <row r="158" spans="1:17">
      <c r="A158" s="16">
        <v>4</v>
      </c>
      <c r="B158" s="16" t="s">
        <v>220</v>
      </c>
      <c r="C158" s="16" t="s">
        <v>147</v>
      </c>
      <c r="D158" s="18">
        <v>89.790988162071812</v>
      </c>
      <c r="E158" s="18">
        <v>91.815867962676919</v>
      </c>
      <c r="F158" s="18">
        <v>99.83443708609272</v>
      </c>
      <c r="G158" s="18">
        <v>58</v>
      </c>
      <c r="H158" s="18">
        <v>99.602649006622528</v>
      </c>
      <c r="I158" s="18">
        <v>99.701986754966896</v>
      </c>
      <c r="M158" s="25" t="s">
        <v>246</v>
      </c>
      <c r="N158" s="24">
        <v>94.043353667032505</v>
      </c>
      <c r="O158" s="16" t="s">
        <v>256</v>
      </c>
      <c r="P158" s="18">
        <v>89.695117698343509</v>
      </c>
      <c r="Q158" s="16">
        <v>39</v>
      </c>
    </row>
    <row r="159" spans="1:17">
      <c r="A159" s="16">
        <v>9</v>
      </c>
      <c r="B159" s="16" t="s">
        <v>216</v>
      </c>
      <c r="C159" s="16" t="s">
        <v>137</v>
      </c>
      <c r="D159" s="18">
        <v>89.767548906789415</v>
      </c>
      <c r="E159" s="18">
        <v>95.837744533947074</v>
      </c>
      <c r="F159" s="18">
        <v>100</v>
      </c>
      <c r="G159" s="18">
        <v>54</v>
      </c>
      <c r="H159" s="18">
        <v>99</v>
      </c>
      <c r="I159" s="18">
        <v>100</v>
      </c>
      <c r="M159" s="25" t="s">
        <v>247</v>
      </c>
      <c r="N159" s="24">
        <v>93.676847475204085</v>
      </c>
      <c r="O159" s="16" t="s">
        <v>261</v>
      </c>
      <c r="P159" s="18">
        <v>89.481196581196585</v>
      </c>
      <c r="Q159" s="16">
        <v>40</v>
      </c>
    </row>
    <row r="160" spans="1:17">
      <c r="A160" s="16">
        <v>35</v>
      </c>
      <c r="B160" s="16" t="s">
        <v>218</v>
      </c>
      <c r="C160" s="16" t="s">
        <v>145</v>
      </c>
      <c r="D160" s="18">
        <v>89.765950022622491</v>
      </c>
      <c r="E160" s="18">
        <v>99.254907644916074</v>
      </c>
      <c r="F160" s="18">
        <v>99.304482225656869</v>
      </c>
      <c r="G160" s="18">
        <v>51.692307692307693</v>
      </c>
      <c r="H160" s="18">
        <v>99.227202472952087</v>
      </c>
      <c r="I160" s="18">
        <v>99.350850077279745</v>
      </c>
      <c r="M160" s="25" t="s">
        <v>248</v>
      </c>
      <c r="N160" s="24">
        <v>92.309154929577474</v>
      </c>
      <c r="O160" s="16" t="s">
        <v>231</v>
      </c>
      <c r="P160" s="18">
        <v>88.938947962477371</v>
      </c>
      <c r="Q160" s="16">
        <v>41</v>
      </c>
    </row>
    <row r="161" spans="1:17">
      <c r="A161" s="16">
        <v>79</v>
      </c>
      <c r="B161" s="16" t="s">
        <v>256</v>
      </c>
      <c r="C161" s="16" t="s">
        <v>194</v>
      </c>
      <c r="D161" s="18">
        <v>89.713135716361521</v>
      </c>
      <c r="E161" s="18">
        <v>91.583696599825629</v>
      </c>
      <c r="F161" s="18">
        <v>97.522522522522522</v>
      </c>
      <c r="G161" s="18">
        <v>60</v>
      </c>
      <c r="H161" s="18">
        <v>99.549549549549553</v>
      </c>
      <c r="I161" s="18">
        <v>99.909909909909913</v>
      </c>
      <c r="M161" s="25" t="s">
        <v>249</v>
      </c>
      <c r="N161" s="24">
        <v>91.063871951219511</v>
      </c>
      <c r="O161" s="16" t="s">
        <v>267</v>
      </c>
      <c r="P161" s="18">
        <v>88.843189036177847</v>
      </c>
      <c r="Q161" s="16">
        <v>42</v>
      </c>
    </row>
    <row r="162" spans="1:17">
      <c r="A162" s="16">
        <v>38</v>
      </c>
      <c r="B162" s="16" t="s">
        <v>250</v>
      </c>
      <c r="C162" s="16" t="s">
        <v>187</v>
      </c>
      <c r="D162" s="18">
        <v>89.5678251415289</v>
      </c>
      <c r="E162" s="18">
        <v>94.450980392156865</v>
      </c>
      <c r="F162" s="18">
        <v>99.904397705544937</v>
      </c>
      <c r="G162" s="18">
        <v>54</v>
      </c>
      <c r="H162" s="18">
        <v>99.770554493307856</v>
      </c>
      <c r="I162" s="18">
        <v>99.713193116634812</v>
      </c>
      <c r="M162" s="25" t="s">
        <v>251</v>
      </c>
      <c r="N162" s="24">
        <v>83.942465036727569</v>
      </c>
      <c r="O162" s="16" t="s">
        <v>244</v>
      </c>
      <c r="P162" s="18">
        <v>88.591430070737403</v>
      </c>
      <c r="Q162" s="16">
        <v>43</v>
      </c>
    </row>
    <row r="163" spans="1:17">
      <c r="A163" s="16">
        <v>86</v>
      </c>
      <c r="B163" s="16" t="s">
        <v>261</v>
      </c>
      <c r="C163" s="16" t="s">
        <v>201</v>
      </c>
      <c r="D163" s="18">
        <v>89.481196581196585</v>
      </c>
      <c r="E163" s="18">
        <v>93.833333333333329</v>
      </c>
      <c r="F163" s="18">
        <v>99.572649572649567</v>
      </c>
      <c r="G163" s="18">
        <v>54</v>
      </c>
      <c r="H163" s="18">
        <v>100</v>
      </c>
      <c r="I163" s="18">
        <v>100</v>
      </c>
      <c r="M163" s="25" t="s">
        <v>253</v>
      </c>
      <c r="N163" s="24">
        <v>90.042605021128509</v>
      </c>
      <c r="O163" s="16" t="s">
        <v>222</v>
      </c>
      <c r="P163" s="18">
        <v>88.408810797046087</v>
      </c>
      <c r="Q163" s="16">
        <v>44</v>
      </c>
    </row>
    <row r="164" spans="1:17">
      <c r="A164" s="16">
        <v>37</v>
      </c>
      <c r="B164" s="16" t="s">
        <v>250</v>
      </c>
      <c r="C164" s="16" t="s">
        <v>184</v>
      </c>
      <c r="D164" s="18">
        <v>89.433721869752475</v>
      </c>
      <c r="E164" s="18">
        <v>86.301435406698559</v>
      </c>
      <c r="F164" s="18">
        <v>99.85315712187959</v>
      </c>
      <c r="G164" s="18">
        <v>61.454545454545453</v>
      </c>
      <c r="H164" s="18">
        <v>99.559471365638771</v>
      </c>
      <c r="I164" s="18">
        <v>100</v>
      </c>
      <c r="M164" s="25" t="s">
        <v>254</v>
      </c>
      <c r="N164" s="24">
        <v>98.380124024410179</v>
      </c>
      <c r="O164" s="16" t="s">
        <v>264</v>
      </c>
      <c r="P164" s="18">
        <v>88.046868206122582</v>
      </c>
      <c r="Q164" s="16">
        <v>45</v>
      </c>
    </row>
    <row r="165" spans="1:17">
      <c r="A165" s="16">
        <v>92</v>
      </c>
      <c r="B165" s="16" t="s">
        <v>267</v>
      </c>
      <c r="C165" s="16" t="s">
        <v>207</v>
      </c>
      <c r="D165" s="18">
        <v>88.955689036177858</v>
      </c>
      <c r="E165" s="18">
        <v>85.028445180889264</v>
      </c>
      <c r="F165" s="18">
        <v>97.1875</v>
      </c>
      <c r="G165" s="18">
        <v>66</v>
      </c>
      <c r="H165" s="18">
        <v>99.125</v>
      </c>
      <c r="I165" s="18">
        <v>97.4375</v>
      </c>
      <c r="M165" s="25" t="s">
        <v>255</v>
      </c>
      <c r="N165" s="24">
        <v>83.896231219760637</v>
      </c>
      <c r="O165" s="16" t="s">
        <v>259</v>
      </c>
      <c r="P165" s="18">
        <v>87.726196764562104</v>
      </c>
      <c r="Q165" s="16">
        <v>46</v>
      </c>
    </row>
    <row r="166" spans="1:17">
      <c r="A166" s="16">
        <v>52</v>
      </c>
      <c r="B166" s="16" t="s">
        <v>231</v>
      </c>
      <c r="C166" s="16" t="s">
        <v>162</v>
      </c>
      <c r="D166" s="18">
        <v>88.924205947735359</v>
      </c>
      <c r="E166" s="18">
        <v>93.137000254647319</v>
      </c>
      <c r="F166" s="18">
        <v>100</v>
      </c>
      <c r="G166" s="18">
        <v>52</v>
      </c>
      <c r="H166" s="18">
        <v>99.606879606879602</v>
      </c>
      <c r="I166" s="18">
        <v>99.877149877149876</v>
      </c>
      <c r="M166" s="25" t="s">
        <v>256</v>
      </c>
      <c r="N166" s="24">
        <v>89.695117698343509</v>
      </c>
      <c r="O166" s="16" t="s">
        <v>236</v>
      </c>
      <c r="P166" s="18">
        <v>87.549295149295148</v>
      </c>
      <c r="Q166" s="16">
        <v>47</v>
      </c>
    </row>
    <row r="167" spans="1:17">
      <c r="A167" s="16">
        <v>67</v>
      </c>
      <c r="B167" s="16" t="s">
        <v>244</v>
      </c>
      <c r="C167" s="16" t="s">
        <v>177</v>
      </c>
      <c r="D167" s="18">
        <v>88.64388908713083</v>
      </c>
      <c r="E167" s="18">
        <v>84.951685872812632</v>
      </c>
      <c r="F167" s="18">
        <v>99.016393442622956</v>
      </c>
      <c r="G167" s="18">
        <v>62.333333333333329</v>
      </c>
      <c r="H167" s="18">
        <v>98.622950819672141</v>
      </c>
      <c r="I167" s="18">
        <v>98.295081967213122</v>
      </c>
      <c r="M167" s="25" t="s">
        <v>257</v>
      </c>
      <c r="N167" s="24">
        <v>91.78102189781022</v>
      </c>
      <c r="O167" s="16" t="s">
        <v>266</v>
      </c>
      <c r="P167" s="18">
        <v>87.407936507936512</v>
      </c>
      <c r="Q167" s="16">
        <v>48</v>
      </c>
    </row>
    <row r="168" spans="1:17">
      <c r="A168" s="16">
        <v>10</v>
      </c>
      <c r="B168" s="16" t="s">
        <v>216</v>
      </c>
      <c r="C168" s="16" t="s">
        <v>125</v>
      </c>
      <c r="D168" s="18">
        <v>88.598564593301447</v>
      </c>
      <c r="E168" s="18">
        <v>94.045454545454547</v>
      </c>
      <c r="F168" s="18">
        <v>100</v>
      </c>
      <c r="G168" s="18">
        <v>50</v>
      </c>
      <c r="H168" s="18">
        <v>98.947368421052644</v>
      </c>
      <c r="I168" s="18">
        <v>100</v>
      </c>
      <c r="M168" s="25" t="s">
        <v>258</v>
      </c>
      <c r="N168" s="24">
        <v>94.764425742205191</v>
      </c>
      <c r="O168" s="16" t="s">
        <v>230</v>
      </c>
      <c r="P168" s="18">
        <v>86.623317847717516</v>
      </c>
      <c r="Q168" s="16">
        <v>49</v>
      </c>
    </row>
    <row r="169" spans="1:17">
      <c r="A169" s="16">
        <v>11</v>
      </c>
      <c r="B169" s="16" t="s">
        <v>216</v>
      </c>
      <c r="C169" s="16" t="s">
        <v>124</v>
      </c>
      <c r="D169" s="18">
        <v>88.364250967783363</v>
      </c>
      <c r="E169" s="18">
        <v>97.131986027944123</v>
      </c>
      <c r="F169" s="18">
        <v>99.917898193760266</v>
      </c>
      <c r="G169" s="18">
        <v>45.411764705882348</v>
      </c>
      <c r="H169" s="18">
        <v>99.408866995073893</v>
      </c>
      <c r="I169" s="18">
        <v>99.950738916256157</v>
      </c>
      <c r="M169" s="25" t="s">
        <v>259</v>
      </c>
      <c r="N169" s="24">
        <v>87.726196764562104</v>
      </c>
      <c r="O169" s="16" t="s">
        <v>157</v>
      </c>
      <c r="P169" s="18">
        <v>86.325945699629898</v>
      </c>
      <c r="Q169" s="16">
        <v>50</v>
      </c>
    </row>
    <row r="170" spans="1:17">
      <c r="A170" s="16">
        <v>6</v>
      </c>
      <c r="B170" s="16" t="s">
        <v>222</v>
      </c>
      <c r="C170" s="16" t="s">
        <v>149</v>
      </c>
      <c r="D170" s="18">
        <v>88.363356251591554</v>
      </c>
      <c r="E170" s="18">
        <v>97.331932773109259</v>
      </c>
      <c r="F170" s="18">
        <v>99.621212121212125</v>
      </c>
      <c r="G170" s="18">
        <v>46</v>
      </c>
      <c r="H170" s="18">
        <v>99.242424242424249</v>
      </c>
      <c r="I170" s="18">
        <v>99.621212121212125</v>
      </c>
      <c r="M170" s="25" t="s">
        <v>260</v>
      </c>
      <c r="N170" s="24">
        <v>90.64728978331209</v>
      </c>
      <c r="O170" s="16" t="s">
        <v>263</v>
      </c>
      <c r="P170" s="18">
        <v>85.775517810633545</v>
      </c>
      <c r="Q170" s="16">
        <v>51</v>
      </c>
    </row>
    <row r="171" spans="1:17">
      <c r="A171" s="16">
        <v>13</v>
      </c>
      <c r="B171" s="16" t="s">
        <v>216</v>
      </c>
      <c r="C171" s="16" t="s">
        <v>127</v>
      </c>
      <c r="D171" s="18">
        <v>88.252502368268523</v>
      </c>
      <c r="E171" s="18">
        <v>97.597239874815415</v>
      </c>
      <c r="F171" s="18">
        <v>99.860529986052995</v>
      </c>
      <c r="G171" s="18">
        <v>44</v>
      </c>
      <c r="H171" s="18">
        <v>99.860529986053024</v>
      </c>
      <c r="I171" s="18">
        <v>99.944211994421195</v>
      </c>
      <c r="M171" s="25" t="s">
        <v>261</v>
      </c>
      <c r="N171" s="24">
        <v>89.481196581196585</v>
      </c>
      <c r="O171" s="16" t="s">
        <v>245</v>
      </c>
      <c r="P171" s="18">
        <v>84.982060634714372</v>
      </c>
      <c r="Q171" s="16">
        <v>52</v>
      </c>
    </row>
    <row r="172" spans="1:17">
      <c r="A172" s="16">
        <v>89</v>
      </c>
      <c r="B172" s="16" t="s">
        <v>264</v>
      </c>
      <c r="C172" s="16" t="s">
        <v>204</v>
      </c>
      <c r="D172" s="18">
        <v>88.062997238380632</v>
      </c>
      <c r="E172" s="18">
        <v>94.6388888888889</v>
      </c>
      <c r="F172" s="18">
        <v>100</v>
      </c>
      <c r="G172" s="18">
        <v>46</v>
      </c>
      <c r="H172" s="18">
        <v>99.756742464304608</v>
      </c>
      <c r="I172" s="18">
        <v>99.91935483870968</v>
      </c>
      <c r="M172" s="25" t="s">
        <v>262</v>
      </c>
      <c r="N172" s="24">
        <v>83.882331310902742</v>
      </c>
      <c r="O172" s="16" t="s">
        <v>251</v>
      </c>
      <c r="P172" s="18">
        <v>83.942465036727569</v>
      </c>
      <c r="Q172" s="16">
        <v>53</v>
      </c>
    </row>
    <row r="173" spans="1:17">
      <c r="A173" s="16">
        <v>83</v>
      </c>
      <c r="B173" s="16" t="s">
        <v>259</v>
      </c>
      <c r="C173" s="16" t="s">
        <v>198</v>
      </c>
      <c r="D173" s="18">
        <v>87.79720268172187</v>
      </c>
      <c r="E173" s="18">
        <v>93.471220509201061</v>
      </c>
      <c r="F173" s="18">
        <v>99.408284023668642</v>
      </c>
      <c r="G173" s="18">
        <v>48</v>
      </c>
      <c r="H173" s="18">
        <v>99.289940828402379</v>
      </c>
      <c r="I173" s="18">
        <v>98.816568047337284</v>
      </c>
      <c r="M173" s="25" t="s">
        <v>263</v>
      </c>
      <c r="N173" s="24">
        <v>85.775517810633545</v>
      </c>
      <c r="O173" s="16" t="s">
        <v>255</v>
      </c>
      <c r="P173" s="18">
        <v>83.896231219760637</v>
      </c>
      <c r="Q173" s="16">
        <v>54</v>
      </c>
    </row>
    <row r="174" spans="1:17">
      <c r="A174" s="16">
        <v>26</v>
      </c>
      <c r="B174" s="16" t="s">
        <v>216</v>
      </c>
      <c r="C174" s="16" t="s">
        <v>132</v>
      </c>
      <c r="D174" s="18">
        <v>87.72130121815249</v>
      </c>
      <c r="E174" s="18">
        <v>95.659955154261752</v>
      </c>
      <c r="F174" s="18">
        <v>98.659966499162479</v>
      </c>
      <c r="G174" s="18">
        <v>46.36363636363636</v>
      </c>
      <c r="H174" s="18">
        <v>99.02847571189281</v>
      </c>
      <c r="I174" s="18">
        <v>98.894472361809051</v>
      </c>
      <c r="M174" s="25" t="s">
        <v>264</v>
      </c>
      <c r="N174" s="24">
        <v>88.046868206122582</v>
      </c>
      <c r="O174" s="16" t="s">
        <v>262</v>
      </c>
      <c r="P174" s="18">
        <v>83.882331310902742</v>
      </c>
      <c r="Q174" s="16">
        <v>55</v>
      </c>
    </row>
    <row r="175" spans="1:17">
      <c r="A175" s="16">
        <v>69</v>
      </c>
      <c r="B175" s="16" t="s">
        <v>245</v>
      </c>
      <c r="C175" s="16" t="s">
        <v>178</v>
      </c>
      <c r="D175" s="18">
        <v>87.664308927991073</v>
      </c>
      <c r="E175" s="18">
        <v>93.329831932773104</v>
      </c>
      <c r="F175" s="18">
        <v>99.516574585635368</v>
      </c>
      <c r="G175" s="18">
        <v>46</v>
      </c>
      <c r="H175" s="18">
        <v>99.779005524861873</v>
      </c>
      <c r="I175" s="18">
        <v>99.696132596685075</v>
      </c>
      <c r="M175" s="25" t="s">
        <v>265</v>
      </c>
      <c r="N175" s="24">
        <v>82.954985661857563</v>
      </c>
      <c r="O175" s="16" t="s">
        <v>240</v>
      </c>
      <c r="P175" s="18">
        <v>83.511463747563596</v>
      </c>
      <c r="Q175" s="16">
        <v>56</v>
      </c>
    </row>
    <row r="176" spans="1:17">
      <c r="A176" s="16">
        <v>40</v>
      </c>
      <c r="B176" s="16" t="s">
        <v>250</v>
      </c>
      <c r="C176" s="16" t="s">
        <v>186</v>
      </c>
      <c r="D176" s="18">
        <v>87.546614391277302</v>
      </c>
      <c r="E176" s="18">
        <v>96.080562303876903</v>
      </c>
      <c r="F176" s="18">
        <v>98.798798798798799</v>
      </c>
      <c r="G176" s="18">
        <v>45.571428571428569</v>
      </c>
      <c r="H176" s="18">
        <v>98.528528528528525</v>
      </c>
      <c r="I176" s="18">
        <v>98.753753753753756</v>
      </c>
      <c r="M176" s="25" t="s">
        <v>266</v>
      </c>
      <c r="N176" s="24">
        <v>87.407936507936512</v>
      </c>
      <c r="O176" s="16" t="s">
        <v>265</v>
      </c>
      <c r="P176" s="18">
        <v>82.954985661857563</v>
      </c>
      <c r="Q176" s="16">
        <v>57</v>
      </c>
    </row>
    <row r="177" spans="1:17">
      <c r="A177" s="16">
        <v>57</v>
      </c>
      <c r="B177" s="16" t="s">
        <v>236</v>
      </c>
      <c r="C177" s="16" t="s">
        <v>167</v>
      </c>
      <c r="D177" s="18">
        <v>87.527317127317133</v>
      </c>
      <c r="E177" s="18">
        <v>93.682539682539698</v>
      </c>
      <c r="F177" s="18">
        <v>99.45054945054946</v>
      </c>
      <c r="G177" s="18">
        <v>45.272727272727266</v>
      </c>
      <c r="H177" s="18">
        <v>100</v>
      </c>
      <c r="I177" s="18">
        <v>99.230769230769226</v>
      </c>
      <c r="M177" s="25" t="s">
        <v>267</v>
      </c>
      <c r="N177" s="24">
        <v>88.843189036177847</v>
      </c>
      <c r="O177" s="16" t="s">
        <v>223</v>
      </c>
      <c r="P177" s="18">
        <v>82.341014300457033</v>
      </c>
      <c r="Q177" s="16">
        <v>58</v>
      </c>
    </row>
    <row r="178" spans="1:17">
      <c r="A178" s="16">
        <v>91</v>
      </c>
      <c r="B178" s="16" t="s">
        <v>266</v>
      </c>
      <c r="C178" s="16" t="s">
        <v>206</v>
      </c>
      <c r="D178" s="18">
        <v>87.482010582010588</v>
      </c>
      <c r="E178" s="18">
        <v>94.261904761904759</v>
      </c>
      <c r="F178" s="18">
        <v>100</v>
      </c>
      <c r="G178" s="18">
        <v>45</v>
      </c>
      <c r="H178" s="18">
        <v>99.259259259259267</v>
      </c>
      <c r="I178" s="18">
        <v>98.888888888888886</v>
      </c>
      <c r="M178" s="25" t="s">
        <v>268</v>
      </c>
      <c r="N178" s="24">
        <v>94.366445018842228</v>
      </c>
      <c r="O178" s="16" t="s">
        <v>232</v>
      </c>
      <c r="P178" s="18">
        <v>82.041060912771442</v>
      </c>
      <c r="Q178" s="16">
        <v>59</v>
      </c>
    </row>
    <row r="179" spans="1:17">
      <c r="A179" s="16">
        <v>25</v>
      </c>
      <c r="B179" s="16" t="s">
        <v>216</v>
      </c>
      <c r="C179" s="16" t="s">
        <v>123</v>
      </c>
      <c r="D179" s="18">
        <v>87.376534185478462</v>
      </c>
      <c r="E179" s="18">
        <v>96.983910596813814</v>
      </c>
      <c r="F179" s="18">
        <v>99.793388429752071</v>
      </c>
      <c r="G179" s="18">
        <v>42.75</v>
      </c>
      <c r="H179" s="18">
        <v>98.429752066115711</v>
      </c>
      <c r="I179" s="18">
        <v>98.925619834710744</v>
      </c>
      <c r="M179" s="25" t="s">
        <v>269</v>
      </c>
      <c r="N179" s="24">
        <v>96.44119698880796</v>
      </c>
      <c r="O179" s="16" t="s">
        <v>226</v>
      </c>
      <c r="P179" s="18">
        <v>80.075855260136834</v>
      </c>
      <c r="Q179" s="16">
        <v>60</v>
      </c>
    </row>
    <row r="180" spans="1:17">
      <c r="A180" s="16">
        <v>31</v>
      </c>
      <c r="B180" s="16" t="s">
        <v>216</v>
      </c>
      <c r="C180" s="16" t="s">
        <v>140</v>
      </c>
      <c r="D180" s="18">
        <v>87.078632554983301</v>
      </c>
      <c r="E180" s="18">
        <v>95.914901905351314</v>
      </c>
      <c r="F180" s="18">
        <v>97.233201581027657</v>
      </c>
      <c r="G180" s="18">
        <v>46</v>
      </c>
      <c r="H180" s="18">
        <v>98.181818181818187</v>
      </c>
      <c r="I180" s="18">
        <v>98.063241106719374</v>
      </c>
      <c r="M180" s="25" t="s">
        <v>332</v>
      </c>
      <c r="N180" s="24"/>
      <c r="O180" s="16" t="s">
        <v>229</v>
      </c>
      <c r="P180" s="18">
        <v>77.927163461538456</v>
      </c>
    </row>
    <row r="181" spans="1:17">
      <c r="A181" s="16">
        <v>63</v>
      </c>
      <c r="B181" s="16" t="s">
        <v>240</v>
      </c>
      <c r="C181" s="16" t="s">
        <v>172</v>
      </c>
      <c r="D181" s="18">
        <v>87.021936274509798</v>
      </c>
      <c r="E181" s="18">
        <v>88.078431372549019</v>
      </c>
      <c r="F181" s="18">
        <v>97.65625</v>
      </c>
      <c r="G181" s="18">
        <v>60</v>
      </c>
      <c r="H181" s="18">
        <v>95.625</v>
      </c>
      <c r="I181" s="18">
        <v>93.75</v>
      </c>
      <c r="M181" s="25" t="s">
        <v>333</v>
      </c>
      <c r="N181" s="24">
        <v>90.635537092109914</v>
      </c>
      <c r="O181" s="16"/>
    </row>
    <row r="182" spans="1:17">
      <c r="A182" s="16">
        <v>85</v>
      </c>
      <c r="B182" s="16" t="s">
        <v>260</v>
      </c>
      <c r="C182" s="16" t="s">
        <v>199</v>
      </c>
      <c r="D182" s="18">
        <v>86.773003072196616</v>
      </c>
      <c r="E182" s="18">
        <v>84.162634408602145</v>
      </c>
      <c r="F182" s="18">
        <v>98.214285714285722</v>
      </c>
      <c r="G182" s="18">
        <v>52.5</v>
      </c>
      <c r="H182" s="18">
        <v>99.642857142857139</v>
      </c>
      <c r="I182" s="18">
        <v>99.345238095238102</v>
      </c>
      <c r="N182" s="16"/>
      <c r="O182" s="16"/>
    </row>
    <row r="183" spans="1:17">
      <c r="A183" s="16">
        <v>20</v>
      </c>
      <c r="B183" s="16" t="s">
        <v>216</v>
      </c>
      <c r="C183" s="16" t="s">
        <v>128</v>
      </c>
      <c r="D183" s="18">
        <v>86.753935185185185</v>
      </c>
      <c r="E183" s="18">
        <v>83.899305555555557</v>
      </c>
      <c r="F183" s="18">
        <v>99.074074074074076</v>
      </c>
      <c r="G183" s="18">
        <v>52</v>
      </c>
      <c r="H183" s="18">
        <v>99.629629629629633</v>
      </c>
      <c r="I183" s="18">
        <v>99.166666666666671</v>
      </c>
      <c r="N183" s="16"/>
      <c r="O183" s="16"/>
    </row>
    <row r="184" spans="1:17">
      <c r="A184" s="16">
        <v>51</v>
      </c>
      <c r="B184" s="16" t="s">
        <v>230</v>
      </c>
      <c r="C184" s="16" t="s">
        <v>161</v>
      </c>
      <c r="D184" s="18">
        <v>86.644823224061582</v>
      </c>
      <c r="E184" s="18">
        <v>96.664976335361729</v>
      </c>
      <c r="F184" s="18">
        <v>98.387096774193552</v>
      </c>
      <c r="G184" s="18">
        <v>40</v>
      </c>
      <c r="H184" s="18">
        <v>99.569892473118273</v>
      </c>
      <c r="I184" s="18">
        <v>98.602150537634401</v>
      </c>
      <c r="N184" s="16"/>
      <c r="O184" s="16"/>
    </row>
    <row r="185" spans="1:17">
      <c r="A185" s="16">
        <v>61</v>
      </c>
      <c r="B185" s="16" t="s">
        <v>239</v>
      </c>
      <c r="C185" s="16" t="s">
        <v>171</v>
      </c>
      <c r="D185" s="18">
        <v>86.408763199726465</v>
      </c>
      <c r="E185" s="18">
        <v>91.440042413726616</v>
      </c>
      <c r="F185" s="18">
        <v>95.28301886792454</v>
      </c>
      <c r="G185" s="18">
        <v>54</v>
      </c>
      <c r="H185" s="18">
        <v>96.226415094339615</v>
      </c>
      <c r="I185" s="18">
        <v>95.094339622641513</v>
      </c>
      <c r="N185" s="16"/>
      <c r="O185" s="16"/>
    </row>
    <row r="186" spans="1:17">
      <c r="A186" s="16">
        <v>48</v>
      </c>
      <c r="B186" s="16" t="s">
        <v>157</v>
      </c>
      <c r="C186" s="16" t="s">
        <v>158</v>
      </c>
      <c r="D186" s="18">
        <v>86.362309335993544</v>
      </c>
      <c r="E186" s="18">
        <v>93.616883116883116</v>
      </c>
      <c r="F186" s="18">
        <v>99.122807017543863</v>
      </c>
      <c r="G186" s="18">
        <v>40.666666666666664</v>
      </c>
      <c r="H186" s="18">
        <v>98.58700806069227</v>
      </c>
      <c r="I186" s="18">
        <v>99.818181818181813</v>
      </c>
      <c r="N186" s="16"/>
      <c r="O186" s="16"/>
    </row>
    <row r="187" spans="1:17">
      <c r="A187" s="16">
        <v>74</v>
      </c>
      <c r="B187" s="16" t="s">
        <v>251</v>
      </c>
      <c r="C187" s="16" t="s">
        <v>188</v>
      </c>
      <c r="D187" s="18">
        <v>86.12872706593636</v>
      </c>
      <c r="E187" s="18">
        <v>89.715063901110398</v>
      </c>
      <c r="F187" s="18">
        <v>100</v>
      </c>
      <c r="G187" s="18">
        <v>42</v>
      </c>
      <c r="H187" s="18">
        <v>99.642857142857139</v>
      </c>
      <c r="I187" s="18">
        <v>99.285714285714292</v>
      </c>
      <c r="N187" s="16"/>
      <c r="O187" s="16"/>
    </row>
    <row r="188" spans="1:17">
      <c r="A188" s="16">
        <v>88</v>
      </c>
      <c r="B188" s="16" t="s">
        <v>263</v>
      </c>
      <c r="C188" s="16" t="s">
        <v>203</v>
      </c>
      <c r="D188" s="18">
        <v>85.820461630858262</v>
      </c>
      <c r="E188" s="18">
        <v>93.461858716089168</v>
      </c>
      <c r="F188" s="18">
        <v>99.438202247191015</v>
      </c>
      <c r="G188" s="18">
        <v>38</v>
      </c>
      <c r="H188" s="18">
        <v>99.550561797752806</v>
      </c>
      <c r="I188" s="18">
        <v>98.651685393258418</v>
      </c>
      <c r="N188" s="16"/>
      <c r="O188" s="16"/>
    </row>
    <row r="189" spans="1:17">
      <c r="A189" s="16">
        <v>32</v>
      </c>
      <c r="B189" s="16" t="s">
        <v>217</v>
      </c>
      <c r="C189" s="16" t="s">
        <v>142</v>
      </c>
      <c r="D189" s="18">
        <v>85.294539994539988</v>
      </c>
      <c r="E189" s="18">
        <v>96.725225225225216</v>
      </c>
      <c r="F189" s="18">
        <v>99.74747474747474</v>
      </c>
      <c r="G189" s="18">
        <v>30</v>
      </c>
      <c r="H189" s="18">
        <v>100</v>
      </c>
      <c r="I189" s="18">
        <v>100</v>
      </c>
      <c r="N189" s="16"/>
      <c r="O189" s="16"/>
    </row>
    <row r="190" spans="1:17">
      <c r="A190" s="16">
        <v>22</v>
      </c>
      <c r="B190" s="16" t="s">
        <v>216</v>
      </c>
      <c r="C190" s="16" t="s">
        <v>133</v>
      </c>
      <c r="D190" s="18">
        <v>85.263469191638208</v>
      </c>
      <c r="E190" s="18">
        <v>92.240422881267961</v>
      </c>
      <c r="F190" s="18">
        <v>99.615384615384613</v>
      </c>
      <c r="G190" s="18">
        <v>36</v>
      </c>
      <c r="H190" s="18">
        <v>99.384615384615387</v>
      </c>
      <c r="I190" s="18">
        <v>99.076923076923066</v>
      </c>
      <c r="N190" s="16"/>
      <c r="O190" s="16"/>
    </row>
    <row r="191" spans="1:17">
      <c r="A191" s="16">
        <v>78</v>
      </c>
      <c r="B191" s="16" t="s">
        <v>255</v>
      </c>
      <c r="C191" s="16" t="s">
        <v>193</v>
      </c>
      <c r="D191" s="18">
        <v>83.896231219760637</v>
      </c>
      <c r="E191" s="18">
        <v>95.162974280621341</v>
      </c>
      <c r="F191" s="18">
        <v>97.72727272727272</v>
      </c>
      <c r="G191" s="18">
        <v>30</v>
      </c>
      <c r="H191" s="18">
        <v>98.863636363636374</v>
      </c>
      <c r="I191" s="18">
        <v>97.727272727272734</v>
      </c>
      <c r="N191" s="16"/>
      <c r="O191" s="16"/>
    </row>
    <row r="192" spans="1:17">
      <c r="A192" s="16">
        <v>87</v>
      </c>
      <c r="B192" s="16" t="s">
        <v>262</v>
      </c>
      <c r="C192" s="16" t="s">
        <v>202</v>
      </c>
      <c r="D192" s="18">
        <v>83.882331310902742</v>
      </c>
      <c r="E192" s="18">
        <v>96.078323221180369</v>
      </c>
      <c r="F192" s="18">
        <v>100</v>
      </c>
      <c r="G192" s="18">
        <v>24</v>
      </c>
      <c r="H192" s="18">
        <v>99.333333333333343</v>
      </c>
      <c r="I192" s="18">
        <v>100</v>
      </c>
      <c r="M192" s="16" t="s">
        <v>337</v>
      </c>
      <c r="N192" s="18">
        <v>99.236779588707989</v>
      </c>
      <c r="O192" s="16"/>
    </row>
    <row r="193" spans="1:15">
      <c r="A193" s="16">
        <v>24</v>
      </c>
      <c r="B193" s="16" t="s">
        <v>216</v>
      </c>
      <c r="C193" s="16" t="s">
        <v>139</v>
      </c>
      <c r="D193" s="18">
        <v>83.795322573877371</v>
      </c>
      <c r="E193" s="18">
        <v>82.992423146066699</v>
      </c>
      <c r="F193" s="18">
        <v>99.604743083003953</v>
      </c>
      <c r="G193" s="18">
        <v>38</v>
      </c>
      <c r="H193" s="18">
        <v>99.446640316205546</v>
      </c>
      <c r="I193" s="18">
        <v>98.932806324110672</v>
      </c>
      <c r="M193" s="16" t="s">
        <v>338</v>
      </c>
      <c r="N193" s="18">
        <v>99.227342088114639</v>
      </c>
      <c r="O193" s="16"/>
    </row>
    <row r="194" spans="1:15">
      <c r="A194" s="16">
        <v>90</v>
      </c>
      <c r="B194" s="16" t="s">
        <v>265</v>
      </c>
      <c r="C194" s="16" t="s">
        <v>205</v>
      </c>
      <c r="D194" s="18">
        <v>82.954985661857563</v>
      </c>
      <c r="E194" s="18">
        <v>91.675829210188738</v>
      </c>
      <c r="F194" s="18">
        <v>99.099099099099107</v>
      </c>
      <c r="G194" s="18">
        <v>24</v>
      </c>
      <c r="H194" s="18">
        <v>100</v>
      </c>
      <c r="I194" s="18">
        <v>100</v>
      </c>
      <c r="M194" s="16" t="s">
        <v>339</v>
      </c>
      <c r="N194" s="18">
        <v>99.1</v>
      </c>
      <c r="O194" s="16"/>
    </row>
    <row r="195" spans="1:15">
      <c r="A195" s="16">
        <v>43</v>
      </c>
      <c r="B195" s="16" t="s">
        <v>223</v>
      </c>
      <c r="C195" s="16" t="s">
        <v>150</v>
      </c>
      <c r="D195" s="18">
        <v>82.341014300457033</v>
      </c>
      <c r="E195" s="18">
        <v>81.80030959752321</v>
      </c>
      <c r="F195" s="18">
        <v>97.61904761904762</v>
      </c>
      <c r="G195" s="18">
        <v>38</v>
      </c>
      <c r="H195" s="18">
        <v>99.047619047619051</v>
      </c>
      <c r="I195" s="18">
        <v>95.238095238095227</v>
      </c>
      <c r="M195" s="16" t="s">
        <v>340</v>
      </c>
      <c r="N195" s="18">
        <v>93.617882384494848</v>
      </c>
      <c r="O195" s="16"/>
    </row>
    <row r="196" spans="1:15">
      <c r="A196" s="16">
        <v>68</v>
      </c>
      <c r="B196" s="16" t="s">
        <v>245</v>
      </c>
      <c r="C196" s="16" t="s">
        <v>179</v>
      </c>
      <c r="D196" s="18">
        <v>82.315882018781835</v>
      </c>
      <c r="E196" s="18">
        <v>77.51262626262627</v>
      </c>
      <c r="F196" s="18">
        <v>99.912126537785582</v>
      </c>
      <c r="G196" s="18">
        <v>36</v>
      </c>
      <c r="H196" s="18">
        <v>98.242530755711783</v>
      </c>
      <c r="I196" s="18">
        <v>99.912126537785582</v>
      </c>
      <c r="M196" s="16" t="s">
        <v>343</v>
      </c>
      <c r="N196" s="18">
        <v>90.635537092109914</v>
      </c>
      <c r="O196" s="16"/>
    </row>
    <row r="197" spans="1:15">
      <c r="A197" s="16">
        <v>53</v>
      </c>
      <c r="B197" s="16" t="s">
        <v>232</v>
      </c>
      <c r="C197" s="16" t="s">
        <v>163</v>
      </c>
      <c r="D197" s="18">
        <v>82.273495145205672</v>
      </c>
      <c r="E197" s="18">
        <v>90.90460526315789</v>
      </c>
      <c r="F197" s="18">
        <v>99.350649350649348</v>
      </c>
      <c r="G197" s="18">
        <v>30</v>
      </c>
      <c r="H197" s="18">
        <v>95.624375624375631</v>
      </c>
      <c r="I197" s="18">
        <v>95.487845487845476</v>
      </c>
      <c r="M197" s="16" t="s">
        <v>342</v>
      </c>
      <c r="N197" s="18">
        <v>62.147371959445159</v>
      </c>
      <c r="O197" s="16"/>
    </row>
    <row r="198" spans="1:15">
      <c r="A198" s="16">
        <v>75</v>
      </c>
      <c r="B198" s="16" t="s">
        <v>251</v>
      </c>
      <c r="C198" s="16" t="s">
        <v>189</v>
      </c>
      <c r="D198" s="18">
        <v>81.962218045112792</v>
      </c>
      <c r="E198" s="18">
        <v>73.232142857142861</v>
      </c>
      <c r="F198" s="18">
        <v>99.73684210526315</v>
      </c>
      <c r="G198" s="18">
        <v>38</v>
      </c>
      <c r="H198" s="18">
        <v>99.684210526315795</v>
      </c>
      <c r="I198" s="18">
        <v>99.15789473684211</v>
      </c>
      <c r="N198" s="16"/>
      <c r="O198" s="16"/>
    </row>
    <row r="199" spans="1:15">
      <c r="A199" s="16">
        <v>46</v>
      </c>
      <c r="B199" s="16" t="s">
        <v>226</v>
      </c>
      <c r="C199" s="16" t="s">
        <v>153</v>
      </c>
      <c r="D199" s="18">
        <v>80.266331450613023</v>
      </c>
      <c r="E199" s="18">
        <v>91.903085824493729</v>
      </c>
      <c r="F199" s="18">
        <v>98.095238095238102</v>
      </c>
      <c r="G199" s="18">
        <v>18</v>
      </c>
      <c r="H199" s="18">
        <v>98.285714285714292</v>
      </c>
      <c r="I199" s="18">
        <v>95.047619047619037</v>
      </c>
      <c r="N199" s="16"/>
      <c r="O199" s="16"/>
    </row>
    <row r="200" spans="1:15">
      <c r="A200" s="16">
        <v>62</v>
      </c>
      <c r="B200" s="16" t="s">
        <v>240</v>
      </c>
      <c r="C200" s="16" t="s">
        <v>173</v>
      </c>
      <c r="D200" s="18">
        <v>80.000991220617394</v>
      </c>
      <c r="E200" s="18">
        <v>92.004956103086954</v>
      </c>
      <c r="F200" s="18">
        <v>100</v>
      </c>
      <c r="G200" s="18">
        <v>8</v>
      </c>
      <c r="H200" s="18">
        <v>100</v>
      </c>
      <c r="I200" s="18">
        <v>100</v>
      </c>
      <c r="N200" s="16"/>
      <c r="O200" s="16"/>
    </row>
    <row r="201" spans="1:15">
      <c r="A201" s="16">
        <v>50</v>
      </c>
      <c r="B201" s="16" t="s">
        <v>229</v>
      </c>
      <c r="C201" s="16" t="s">
        <v>160</v>
      </c>
      <c r="D201" s="18">
        <v>77.927163461538456</v>
      </c>
      <c r="E201" s="18">
        <v>91.328125</v>
      </c>
      <c r="F201" s="18">
        <v>98.461538461538453</v>
      </c>
      <c r="G201" s="18">
        <v>6</v>
      </c>
      <c r="H201" s="18">
        <v>96.923076923076934</v>
      </c>
      <c r="I201" s="18">
        <v>96.92307692307692</v>
      </c>
      <c r="N201" s="16"/>
    </row>
    <row r="202" spans="1:15">
      <c r="D202" s="18">
        <f>AVERAGE(D106:D201)</f>
        <v>90.666082599229014</v>
      </c>
      <c r="E202" s="18">
        <f t="shared" ref="E202:I202" si="17">AVERAGE(E106:E201)</f>
        <v>93.617882384494848</v>
      </c>
      <c r="F202" s="18">
        <f t="shared" si="17"/>
        <v>99.236779588707989</v>
      </c>
      <c r="G202" s="18">
        <f t="shared" si="17"/>
        <v>62.147371959445159</v>
      </c>
      <c r="H202" s="18">
        <f t="shared" si="17"/>
        <v>99.227342088114639</v>
      </c>
      <c r="I202" s="18">
        <f t="shared" si="17"/>
        <v>99.101036975382257</v>
      </c>
      <c r="M202" s="16" t="s">
        <v>338</v>
      </c>
    </row>
    <row r="203" spans="1:15">
      <c r="F203" s="18"/>
      <c r="M203" s="16" t="s">
        <v>339</v>
      </c>
    </row>
    <row r="204" spans="1:15">
      <c r="D204" s="18">
        <f>COUNTIF(D106:D201,"&gt;"&amp;D202)</f>
        <v>46</v>
      </c>
      <c r="E204" s="18">
        <f>COUNTIF(E106:E201,"&gt;"&amp;E202)</f>
        <v>60</v>
      </c>
      <c r="F204" s="18">
        <f t="shared" ref="F204:I204" si="18">COUNTIF(F106:F201,"&gt;"&amp;F202)</f>
        <v>63</v>
      </c>
      <c r="G204" s="18">
        <f t="shared" si="18"/>
        <v>44</v>
      </c>
      <c r="H204" s="18">
        <f t="shared" si="18"/>
        <v>62</v>
      </c>
      <c r="I204" s="18">
        <f t="shared" si="18"/>
        <v>65</v>
      </c>
      <c r="M204" s="16" t="s">
        <v>340</v>
      </c>
    </row>
    <row r="205" spans="1:15">
      <c r="D205" s="16" t="s">
        <v>328</v>
      </c>
      <c r="E205" s="18">
        <f>COUNTIF(E106:E201,"="&amp;100)</f>
        <v>1</v>
      </c>
      <c r="F205" s="18">
        <f t="shared" ref="F205:I205" si="19">COUNTIF(F106:F201,"="&amp;100)</f>
        <v>18</v>
      </c>
      <c r="G205" s="18">
        <f t="shared" si="19"/>
        <v>3</v>
      </c>
      <c r="H205" s="18">
        <f t="shared" si="19"/>
        <v>10</v>
      </c>
      <c r="I205" s="18">
        <f t="shared" si="19"/>
        <v>15</v>
      </c>
      <c r="M205" s="16" t="s">
        <v>341</v>
      </c>
    </row>
    <row r="206" spans="1:15">
      <c r="D206" s="16" t="s">
        <v>329</v>
      </c>
      <c r="G206" s="24">
        <f>COUNTIF(Интегр!G106:G201,"="&amp;0)</f>
        <v>0</v>
      </c>
      <c r="M206" s="16" t="s">
        <v>342</v>
      </c>
    </row>
    <row r="207" spans="1:15">
      <c r="D207" s="16" t="s">
        <v>330</v>
      </c>
      <c r="G207" s="24">
        <f>COUNTIF('3УслДостИнвОц'!K4:K4,"="&amp;0)</f>
        <v>0</v>
      </c>
    </row>
    <row r="212" spans="1:3">
      <c r="A212" s="16">
        <v>1</v>
      </c>
      <c r="C212" s="18"/>
    </row>
    <row r="213" spans="1:3">
      <c r="A213" s="16">
        <v>2</v>
      </c>
      <c r="C213" s="18"/>
    </row>
    <row r="214" spans="1:3">
      <c r="A214" s="16">
        <v>3</v>
      </c>
      <c r="C214" s="18"/>
    </row>
    <row r="215" spans="1:3">
      <c r="A215" s="16">
        <v>4</v>
      </c>
      <c r="C215" s="18"/>
    </row>
    <row r="216" spans="1:3">
      <c r="A216" s="16">
        <v>5</v>
      </c>
      <c r="C216" s="18"/>
    </row>
    <row r="217" spans="1:3">
      <c r="A217" s="16">
        <v>6</v>
      </c>
      <c r="C217" s="18"/>
    </row>
    <row r="218" spans="1:3">
      <c r="A218" s="16">
        <v>7</v>
      </c>
      <c r="C218" s="18"/>
    </row>
    <row r="219" spans="1:3">
      <c r="A219" s="16">
        <v>8</v>
      </c>
      <c r="C219" s="18"/>
    </row>
    <row r="220" spans="1:3">
      <c r="A220" s="16">
        <v>9</v>
      </c>
      <c r="C220" s="18"/>
    </row>
    <row r="221" spans="1:3">
      <c r="A221" s="16">
        <v>10</v>
      </c>
      <c r="C221" s="18"/>
    </row>
    <row r="222" spans="1:3">
      <c r="A222" s="16">
        <v>11</v>
      </c>
      <c r="C222" s="18"/>
    </row>
    <row r="223" spans="1:3">
      <c r="A223" s="16">
        <v>12</v>
      </c>
      <c r="C223" s="18"/>
    </row>
    <row r="224" spans="1:3">
      <c r="A224" s="16">
        <v>13</v>
      </c>
      <c r="C224" s="18"/>
    </row>
    <row r="225" spans="1:3">
      <c r="A225" s="16">
        <v>14</v>
      </c>
      <c r="C225" s="18"/>
    </row>
    <row r="226" spans="1:3">
      <c r="A226" s="16">
        <v>15</v>
      </c>
      <c r="C226" s="18"/>
    </row>
    <row r="227" spans="1:3">
      <c r="A227" s="16">
        <v>16</v>
      </c>
      <c r="C227" s="18"/>
    </row>
    <row r="228" spans="1:3">
      <c r="A228" s="16">
        <v>17</v>
      </c>
      <c r="C228" s="18"/>
    </row>
    <row r="229" spans="1:3">
      <c r="A229" s="16">
        <v>18</v>
      </c>
      <c r="C229" s="18"/>
    </row>
    <row r="230" spans="1:3">
      <c r="A230" s="16">
        <v>19</v>
      </c>
      <c r="C230" s="18"/>
    </row>
    <row r="231" spans="1:3">
      <c r="A231" s="16">
        <v>20</v>
      </c>
      <c r="C231" s="18"/>
    </row>
    <row r="232" spans="1:3">
      <c r="A232" s="16">
        <v>21</v>
      </c>
      <c r="C232" s="18"/>
    </row>
    <row r="233" spans="1:3">
      <c r="A233" s="16">
        <v>22</v>
      </c>
      <c r="C233" s="18"/>
    </row>
    <row r="234" spans="1:3">
      <c r="A234" s="16">
        <v>23</v>
      </c>
      <c r="C234" s="18"/>
    </row>
    <row r="235" spans="1:3">
      <c r="A235" s="16">
        <v>24</v>
      </c>
      <c r="C235" s="18"/>
    </row>
    <row r="236" spans="1:3">
      <c r="A236" s="16">
        <v>25</v>
      </c>
      <c r="C236" s="18"/>
    </row>
    <row r="237" spans="1:3">
      <c r="A237" s="16">
        <v>26</v>
      </c>
      <c r="C237" s="18"/>
    </row>
    <row r="238" spans="1:3">
      <c r="A238" s="16">
        <v>27</v>
      </c>
      <c r="C238" s="18"/>
    </row>
    <row r="239" spans="1:3">
      <c r="A239" s="16">
        <v>28</v>
      </c>
      <c r="C239" s="18"/>
    </row>
    <row r="240" spans="1:3">
      <c r="A240" s="16">
        <v>29</v>
      </c>
      <c r="C240" s="18"/>
    </row>
    <row r="241" spans="1:3">
      <c r="A241" s="16">
        <v>30</v>
      </c>
      <c r="C241" s="18"/>
    </row>
    <row r="242" spans="1:3">
      <c r="A242" s="16">
        <v>31</v>
      </c>
      <c r="C242" s="18"/>
    </row>
    <row r="243" spans="1:3">
      <c r="A243" s="16">
        <v>32</v>
      </c>
      <c r="C243" s="18"/>
    </row>
    <row r="244" spans="1:3">
      <c r="C244" s="18"/>
    </row>
    <row r="245" spans="1:3">
      <c r="A245" s="16">
        <v>1</v>
      </c>
      <c r="C245" s="18"/>
    </row>
    <row r="246" spans="1:3">
      <c r="A246" s="16">
        <v>2</v>
      </c>
      <c r="C246" s="18"/>
    </row>
    <row r="247" spans="1:3">
      <c r="A247" s="16">
        <v>3</v>
      </c>
      <c r="C247" s="18"/>
    </row>
    <row r="248" spans="1:3">
      <c r="A248" s="16">
        <v>4</v>
      </c>
      <c r="C248" s="18"/>
    </row>
    <row r="249" spans="1:3">
      <c r="A249" s="16">
        <v>5</v>
      </c>
      <c r="C249" s="18"/>
    </row>
    <row r="250" spans="1:3">
      <c r="A250" s="16">
        <v>6</v>
      </c>
      <c r="C250" s="18"/>
    </row>
    <row r="251" spans="1:3">
      <c r="A251" s="16">
        <v>7</v>
      </c>
      <c r="C251" s="18"/>
    </row>
    <row r="252" spans="1:3">
      <c r="A252" s="16">
        <v>8</v>
      </c>
      <c r="C252" s="18"/>
    </row>
    <row r="253" spans="1:3">
      <c r="A253" s="16">
        <v>9</v>
      </c>
      <c r="C253" s="18"/>
    </row>
    <row r="254" spans="1:3">
      <c r="A254" s="16">
        <v>10</v>
      </c>
      <c r="C254" s="18"/>
    </row>
    <row r="255" spans="1:3">
      <c r="A255" s="16">
        <v>11</v>
      </c>
      <c r="C255" s="18"/>
    </row>
    <row r="256" spans="1:3">
      <c r="A256" s="16">
        <v>12</v>
      </c>
      <c r="C256" s="18"/>
    </row>
    <row r="257" spans="1:3">
      <c r="A257" s="16">
        <v>13</v>
      </c>
      <c r="C257" s="18"/>
    </row>
    <row r="258" spans="1:3">
      <c r="A258" s="16">
        <v>14</v>
      </c>
      <c r="C258" s="18"/>
    </row>
    <row r="259" spans="1:3">
      <c r="A259" s="16">
        <v>15</v>
      </c>
      <c r="C259" s="18"/>
    </row>
    <row r="260" spans="1:3">
      <c r="A260" s="16">
        <v>16</v>
      </c>
      <c r="C260" s="18"/>
    </row>
    <row r="261" spans="1:3">
      <c r="A261" s="16">
        <v>17</v>
      </c>
      <c r="C261" s="18"/>
    </row>
    <row r="262" spans="1:3">
      <c r="A262" s="16">
        <v>18</v>
      </c>
      <c r="C262" s="18"/>
    </row>
    <row r="263" spans="1:3">
      <c r="A263" s="16">
        <v>19</v>
      </c>
      <c r="C263" s="18"/>
    </row>
    <row r="264" spans="1:3">
      <c r="A264" s="16">
        <v>20</v>
      </c>
      <c r="C264" s="18"/>
    </row>
    <row r="265" spans="1:3">
      <c r="A265" s="16">
        <v>21</v>
      </c>
      <c r="C265" s="18"/>
    </row>
    <row r="266" spans="1:3">
      <c r="A266" s="16">
        <v>22</v>
      </c>
      <c r="C266" s="18"/>
    </row>
    <row r="267" spans="1:3">
      <c r="A267" s="16">
        <v>23</v>
      </c>
      <c r="C267" s="18"/>
    </row>
    <row r="268" spans="1:3">
      <c r="A268" s="16">
        <v>24</v>
      </c>
      <c r="C268" s="18"/>
    </row>
    <row r="269" spans="1:3">
      <c r="A269" s="16">
        <v>25</v>
      </c>
      <c r="C269" s="18"/>
    </row>
    <row r="270" spans="1:3">
      <c r="A270" s="16">
        <v>26</v>
      </c>
      <c r="C270" s="18"/>
    </row>
    <row r="271" spans="1:3">
      <c r="A271" s="16">
        <v>27</v>
      </c>
      <c r="C271" s="18"/>
    </row>
    <row r="272" spans="1:3">
      <c r="A272" s="16">
        <v>28</v>
      </c>
      <c r="C272" s="18"/>
    </row>
    <row r="273" spans="3:14">
      <c r="C273" s="18"/>
    </row>
    <row r="287" spans="3:14">
      <c r="M287" s="16" t="s">
        <v>185</v>
      </c>
      <c r="N287" s="18">
        <v>100</v>
      </c>
    </row>
    <row r="288" spans="3:14">
      <c r="M288" s="16" t="s">
        <v>117</v>
      </c>
      <c r="N288" s="18">
        <v>100</v>
      </c>
    </row>
    <row r="289" spans="13:14">
      <c r="M289" s="16" t="s">
        <v>211</v>
      </c>
      <c r="N289" s="18">
        <v>100</v>
      </c>
    </row>
    <row r="290" spans="13:14">
      <c r="M290" s="16" t="s">
        <v>119</v>
      </c>
      <c r="N290" s="18">
        <v>99.516129032258064</v>
      </c>
    </row>
    <row r="291" spans="13:14">
      <c r="M291" s="16" t="s">
        <v>166</v>
      </c>
      <c r="N291" s="18">
        <v>98.235294117647058</v>
      </c>
    </row>
    <row r="292" spans="13:14">
      <c r="M292" s="16" t="s">
        <v>135</v>
      </c>
      <c r="N292" s="18">
        <v>94</v>
      </c>
    </row>
    <row r="293" spans="13:14">
      <c r="M293" s="16" t="s">
        <v>121</v>
      </c>
      <c r="N293" s="18">
        <v>94</v>
      </c>
    </row>
    <row r="294" spans="13:14">
      <c r="M294" s="16" t="s">
        <v>209</v>
      </c>
      <c r="N294" s="18">
        <v>94</v>
      </c>
    </row>
    <row r="295" spans="13:14">
      <c r="M295" s="16" t="s">
        <v>212</v>
      </c>
      <c r="N295" s="18">
        <v>94</v>
      </c>
    </row>
    <row r="296" spans="13:14">
      <c r="M296" s="16" t="s">
        <v>120</v>
      </c>
      <c r="N296" s="18">
        <v>94</v>
      </c>
    </row>
    <row r="297" spans="13:14">
      <c r="M297" s="16" t="s">
        <v>156</v>
      </c>
      <c r="N297" s="18">
        <v>94</v>
      </c>
    </row>
    <row r="298" spans="13:14">
      <c r="M298" s="16" t="s">
        <v>152</v>
      </c>
      <c r="N298" s="18">
        <v>94</v>
      </c>
    </row>
    <row r="299" spans="13:14">
      <c r="M299" s="16" t="s">
        <v>192</v>
      </c>
      <c r="N299" s="18">
        <v>93.333333333333343</v>
      </c>
    </row>
    <row r="300" spans="13:14">
      <c r="M300" s="16" t="s">
        <v>116</v>
      </c>
      <c r="N300" s="18">
        <v>93.25</v>
      </c>
    </row>
    <row r="301" spans="13:14">
      <c r="M301" s="16" t="s">
        <v>154</v>
      </c>
      <c r="N301" s="18">
        <v>92</v>
      </c>
    </row>
    <row r="302" spans="13:14">
      <c r="M302" s="16" t="s">
        <v>165</v>
      </c>
      <c r="N302" s="18">
        <v>88</v>
      </c>
    </row>
    <row r="303" spans="13:14">
      <c r="M303" s="16" t="s">
        <v>196</v>
      </c>
      <c r="N303" s="18">
        <v>88</v>
      </c>
    </row>
    <row r="304" spans="13:14">
      <c r="M304" s="16" t="s">
        <v>200</v>
      </c>
      <c r="N304" s="18">
        <v>88</v>
      </c>
    </row>
    <row r="305" spans="13:14">
      <c r="M305" s="16" t="s">
        <v>168</v>
      </c>
      <c r="N305" s="18">
        <v>86</v>
      </c>
    </row>
    <row r="306" spans="13:14">
      <c r="M306" s="16" t="s">
        <v>195</v>
      </c>
      <c r="N306" s="18">
        <v>86</v>
      </c>
    </row>
    <row r="307" spans="13:14">
      <c r="M307" s="16" t="s">
        <v>174</v>
      </c>
      <c r="N307" s="18">
        <v>82</v>
      </c>
    </row>
    <row r="308" spans="13:14">
      <c r="M308" s="16" t="s">
        <v>159</v>
      </c>
      <c r="N308" s="18">
        <v>80</v>
      </c>
    </row>
    <row r="309" spans="13:14">
      <c r="M309" s="16" t="s">
        <v>210</v>
      </c>
      <c r="N309" s="18">
        <v>78</v>
      </c>
    </row>
    <row r="310" spans="13:14">
      <c r="M310" s="16" t="s">
        <v>136</v>
      </c>
      <c r="N310" s="18">
        <v>78</v>
      </c>
    </row>
    <row r="311" spans="13:14">
      <c r="M311" s="16" t="s">
        <v>143</v>
      </c>
      <c r="N311" s="18">
        <v>77.5</v>
      </c>
    </row>
    <row r="312" spans="13:14">
      <c r="M312" s="16" t="s">
        <v>134</v>
      </c>
      <c r="N312" s="18">
        <v>77.42307692307692</v>
      </c>
    </row>
    <row r="313" spans="13:14">
      <c r="M313" s="16" t="s">
        <v>170</v>
      </c>
      <c r="N313" s="18">
        <v>76</v>
      </c>
    </row>
    <row r="314" spans="13:14">
      <c r="M314" s="16" t="s">
        <v>180</v>
      </c>
      <c r="N314" s="18">
        <v>76</v>
      </c>
    </row>
    <row r="315" spans="13:14">
      <c r="M315" s="16" t="s">
        <v>181</v>
      </c>
      <c r="N315" s="18">
        <v>76</v>
      </c>
    </row>
    <row r="316" spans="13:14">
      <c r="M316" s="16" t="s">
        <v>115</v>
      </c>
      <c r="N316" s="18">
        <v>76</v>
      </c>
    </row>
    <row r="317" spans="13:14">
      <c r="M317" s="16" t="s">
        <v>118</v>
      </c>
      <c r="N317" s="18">
        <v>76</v>
      </c>
    </row>
    <row r="318" spans="13:14">
      <c r="M318" s="16" t="s">
        <v>197</v>
      </c>
      <c r="N318" s="18">
        <v>73.272727272727266</v>
      </c>
    </row>
    <row r="319" spans="13:14">
      <c r="M319" s="16" t="s">
        <v>190</v>
      </c>
      <c r="N319" s="18">
        <v>72.400000000000006</v>
      </c>
    </row>
    <row r="320" spans="13:14">
      <c r="M320" s="16" t="s">
        <v>151</v>
      </c>
      <c r="N320" s="18">
        <v>72</v>
      </c>
    </row>
    <row r="321" spans="13:14">
      <c r="M321" s="16" t="s">
        <v>208</v>
      </c>
      <c r="N321" s="18">
        <v>70</v>
      </c>
    </row>
    <row r="322" spans="13:14">
      <c r="M322" s="16" t="s">
        <v>176</v>
      </c>
      <c r="N322" s="18">
        <v>70</v>
      </c>
    </row>
    <row r="323" spans="13:14">
      <c r="M323" s="16" t="s">
        <v>129</v>
      </c>
      <c r="N323" s="18">
        <v>69.599999999999994</v>
      </c>
    </row>
    <row r="324" spans="13:14">
      <c r="M324" s="16" t="s">
        <v>182</v>
      </c>
      <c r="N324" s="18">
        <v>66</v>
      </c>
    </row>
    <row r="325" spans="13:14">
      <c r="M325" s="16" t="s">
        <v>148</v>
      </c>
      <c r="N325" s="18">
        <v>66</v>
      </c>
    </row>
    <row r="326" spans="13:14">
      <c r="M326" s="16" t="s">
        <v>169</v>
      </c>
      <c r="N326" s="18">
        <v>66</v>
      </c>
    </row>
    <row r="327" spans="13:14">
      <c r="M327" s="16" t="s">
        <v>175</v>
      </c>
      <c r="N327" s="18">
        <v>66</v>
      </c>
    </row>
    <row r="328" spans="13:14">
      <c r="M328" s="16" t="s">
        <v>146</v>
      </c>
      <c r="N328" s="18">
        <v>66</v>
      </c>
    </row>
    <row r="329" spans="13:14">
      <c r="M329" s="16" t="s">
        <v>207</v>
      </c>
      <c r="N329" s="18">
        <v>66</v>
      </c>
    </row>
    <row r="330" spans="13:14">
      <c r="M330" s="16" t="s">
        <v>177</v>
      </c>
      <c r="N330" s="18">
        <v>62.333333333333329</v>
      </c>
    </row>
    <row r="331" spans="13:14">
      <c r="M331" s="16" t="s">
        <v>184</v>
      </c>
      <c r="N331" s="18">
        <v>61.454545454545453</v>
      </c>
    </row>
    <row r="332" spans="13:14">
      <c r="M332" s="16" t="s">
        <v>164</v>
      </c>
      <c r="N332" s="18">
        <v>60</v>
      </c>
    </row>
    <row r="333" spans="13:14">
      <c r="M333" s="16" t="s">
        <v>141</v>
      </c>
      <c r="N333" s="18">
        <v>60</v>
      </c>
    </row>
    <row r="334" spans="13:14">
      <c r="M334" s="16" t="s">
        <v>194</v>
      </c>
      <c r="N334" s="18">
        <v>60</v>
      </c>
    </row>
    <row r="335" spans="13:14">
      <c r="M335" s="16" t="s">
        <v>183</v>
      </c>
      <c r="N335" s="18">
        <v>60</v>
      </c>
    </row>
    <row r="336" spans="13:14">
      <c r="M336" s="16" t="s">
        <v>130</v>
      </c>
      <c r="N336" s="18">
        <v>60</v>
      </c>
    </row>
    <row r="360" spans="13:14">
      <c r="M360" s="16" t="s">
        <v>165</v>
      </c>
      <c r="N360" s="18">
        <v>100</v>
      </c>
    </row>
    <row r="361" spans="13:14">
      <c r="M361" s="16" t="s">
        <v>170</v>
      </c>
      <c r="N361" s="18">
        <v>100</v>
      </c>
    </row>
    <row r="362" spans="13:14">
      <c r="M362" s="16" t="s">
        <v>182</v>
      </c>
      <c r="N362" s="18">
        <v>100</v>
      </c>
    </row>
    <row r="363" spans="13:14">
      <c r="M363" s="16" t="s">
        <v>148</v>
      </c>
      <c r="N363" s="18">
        <v>100</v>
      </c>
    </row>
    <row r="364" spans="13:14">
      <c r="M364" s="16" t="s">
        <v>164</v>
      </c>
      <c r="N364" s="18">
        <v>100</v>
      </c>
    </row>
    <row r="365" spans="13:14">
      <c r="M365" s="16" t="s">
        <v>201</v>
      </c>
      <c r="N365" s="18">
        <v>100</v>
      </c>
    </row>
    <row r="366" spans="13:14">
      <c r="M366" s="16" t="s">
        <v>167</v>
      </c>
      <c r="N366" s="18">
        <v>100</v>
      </c>
    </row>
    <row r="367" spans="13:14">
      <c r="M367" s="16" t="s">
        <v>142</v>
      </c>
      <c r="N367" s="18">
        <v>100</v>
      </c>
    </row>
    <row r="368" spans="13:14">
      <c r="M368" s="16" t="s">
        <v>205</v>
      </c>
      <c r="N368" s="18">
        <v>100</v>
      </c>
    </row>
    <row r="369" spans="13:14">
      <c r="M369" s="16" t="s">
        <v>173</v>
      </c>
      <c r="N369" s="18">
        <v>100</v>
      </c>
    </row>
    <row r="370" spans="13:14">
      <c r="M370" s="16" t="s">
        <v>141</v>
      </c>
      <c r="N370" s="18">
        <v>99.937402190923322</v>
      </c>
    </row>
    <row r="371" spans="13:14">
      <c r="M371" s="16" t="s">
        <v>208</v>
      </c>
      <c r="N371" s="18">
        <v>99.90654205607477</v>
      </c>
    </row>
    <row r="372" spans="13:14">
      <c r="M372" s="16" t="s">
        <v>192</v>
      </c>
      <c r="N372" s="18">
        <v>99.905362776025243</v>
      </c>
    </row>
    <row r="373" spans="13:14">
      <c r="M373" s="16" t="s">
        <v>135</v>
      </c>
      <c r="N373" s="18">
        <v>99.872813990461054</v>
      </c>
    </row>
    <row r="374" spans="13:14">
      <c r="M374" s="16" t="s">
        <v>127</v>
      </c>
      <c r="N374" s="18">
        <v>99.860529986053024</v>
      </c>
    </row>
    <row r="375" spans="13:14">
      <c r="M375" s="16" t="s">
        <v>210</v>
      </c>
      <c r="N375" s="18">
        <v>99.844961240310084</v>
      </c>
    </row>
    <row r="376" spans="13:14">
      <c r="M376" s="16" t="s">
        <v>159</v>
      </c>
      <c r="N376" s="18">
        <v>99.798229308315769</v>
      </c>
    </row>
    <row r="377" spans="13:14">
      <c r="M377" s="16" t="s">
        <v>185</v>
      </c>
      <c r="N377" s="18">
        <v>99.790575916230367</v>
      </c>
    </row>
    <row r="378" spans="13:14">
      <c r="M378" s="16" t="s">
        <v>178</v>
      </c>
      <c r="N378" s="18">
        <v>99.779005524861873</v>
      </c>
    </row>
    <row r="379" spans="13:14">
      <c r="M379" s="16" t="s">
        <v>187</v>
      </c>
      <c r="N379" s="18">
        <v>99.770554493307856</v>
      </c>
    </row>
    <row r="380" spans="13:14">
      <c r="M380" s="16" t="s">
        <v>204</v>
      </c>
      <c r="N380" s="18">
        <v>99.756742464304608</v>
      </c>
    </row>
    <row r="381" spans="13:14">
      <c r="M381" s="16" t="s">
        <v>191</v>
      </c>
      <c r="N381" s="18">
        <v>99.731543624161077</v>
      </c>
    </row>
    <row r="382" spans="13:14">
      <c r="M382" s="16" t="s">
        <v>117</v>
      </c>
      <c r="N382" s="18">
        <v>99.72789115646259</v>
      </c>
    </row>
    <row r="383" spans="13:14">
      <c r="M383" s="16" t="s">
        <v>174</v>
      </c>
      <c r="N383" s="18">
        <v>99.724770642201833</v>
      </c>
    </row>
    <row r="384" spans="13:14">
      <c r="M384" s="16" t="s">
        <v>131</v>
      </c>
      <c r="N384" s="18">
        <v>99.700149925037493</v>
      </c>
    </row>
    <row r="385" spans="13:14">
      <c r="M385" s="16" t="s">
        <v>189</v>
      </c>
      <c r="N385" s="18">
        <v>99.684210526315795</v>
      </c>
    </row>
    <row r="386" spans="13:14">
      <c r="M386" s="16" t="s">
        <v>121</v>
      </c>
      <c r="N386" s="18">
        <v>99.672131147541009</v>
      </c>
    </row>
    <row r="387" spans="13:14">
      <c r="M387" s="16" t="s">
        <v>143</v>
      </c>
      <c r="N387" s="18">
        <v>99.658703071672363</v>
      </c>
    </row>
    <row r="388" spans="13:14">
      <c r="M388" s="16" t="s">
        <v>119</v>
      </c>
      <c r="N388" s="18">
        <v>99.647763121941537</v>
      </c>
    </row>
    <row r="389" spans="13:14">
      <c r="M389" s="16" t="s">
        <v>199</v>
      </c>
      <c r="N389" s="18">
        <v>99.642857142857139</v>
      </c>
    </row>
    <row r="390" spans="13:14">
      <c r="M390" s="16" t="s">
        <v>188</v>
      </c>
      <c r="N390" s="18">
        <v>99.642857142857139</v>
      </c>
    </row>
    <row r="391" spans="13:14">
      <c r="M391" s="16" t="s">
        <v>128</v>
      </c>
      <c r="N391" s="18">
        <v>99.629629629629633</v>
      </c>
    </row>
    <row r="392" spans="13:14">
      <c r="M392" s="16" t="s">
        <v>166</v>
      </c>
      <c r="N392" s="18">
        <v>99.613899613899619</v>
      </c>
    </row>
    <row r="393" spans="13:14">
      <c r="M393" s="16" t="s">
        <v>162</v>
      </c>
      <c r="N393" s="18">
        <v>99.606879606879602</v>
      </c>
    </row>
    <row r="394" spans="13:14">
      <c r="M394" s="16" t="s">
        <v>147</v>
      </c>
      <c r="N394" s="18">
        <v>99.602649006622528</v>
      </c>
    </row>
    <row r="395" spans="13:14">
      <c r="M395" s="16" t="s">
        <v>196</v>
      </c>
      <c r="N395" s="18">
        <v>99.595141700404852</v>
      </c>
    </row>
    <row r="396" spans="13:14">
      <c r="M396" s="16" t="s">
        <v>180</v>
      </c>
      <c r="N396" s="18">
        <v>99.591078066914505</v>
      </c>
    </row>
    <row r="397" spans="13:14">
      <c r="M397" s="16" t="s">
        <v>136</v>
      </c>
      <c r="N397" s="18">
        <v>99.578059071729967</v>
      </c>
    </row>
    <row r="398" spans="13:14">
      <c r="M398" s="16" t="s">
        <v>169</v>
      </c>
      <c r="N398" s="18">
        <v>99.569892473118273</v>
      </c>
    </row>
    <row r="399" spans="13:14">
      <c r="M399" s="16" t="s">
        <v>161</v>
      </c>
      <c r="N399" s="18">
        <v>99.569892473118273</v>
      </c>
    </row>
    <row r="400" spans="13:14">
      <c r="M400" s="16" t="s">
        <v>184</v>
      </c>
      <c r="N400" s="18">
        <v>99.559471365638771</v>
      </c>
    </row>
    <row r="401" spans="13:14">
      <c r="M401" s="16" t="s">
        <v>203</v>
      </c>
      <c r="N401" s="18">
        <v>99.550561797752806</v>
      </c>
    </row>
    <row r="402" spans="13:14">
      <c r="M402" s="16" t="s">
        <v>194</v>
      </c>
      <c r="N402" s="18">
        <v>99.549549549549553</v>
      </c>
    </row>
    <row r="403" spans="13:14">
      <c r="M403" s="16" t="s">
        <v>126</v>
      </c>
      <c r="N403" s="18">
        <v>99.533333333333331</v>
      </c>
    </row>
    <row r="404" spans="13:14">
      <c r="M404" s="16" t="s">
        <v>183</v>
      </c>
      <c r="N404" s="18">
        <v>99.512195121951223</v>
      </c>
    </row>
    <row r="405" spans="13:14">
      <c r="M405" s="16" t="s">
        <v>209</v>
      </c>
      <c r="N405" s="18">
        <v>99.461883408071742</v>
      </c>
    </row>
    <row r="406" spans="13:14">
      <c r="M406" s="16" t="s">
        <v>175</v>
      </c>
      <c r="N406" s="18">
        <v>99.459459459459467</v>
      </c>
    </row>
    <row r="407" spans="13:14">
      <c r="M407" s="16" t="s">
        <v>139</v>
      </c>
      <c r="N407" s="18">
        <v>99.446640316205546</v>
      </c>
    </row>
    <row r="408" spans="13:14">
      <c r="M408" s="16" t="s">
        <v>124</v>
      </c>
      <c r="N408" s="18">
        <v>99.408866995073893</v>
      </c>
    </row>
    <row r="409" spans="13:14">
      <c r="M409" s="16" t="s">
        <v>211</v>
      </c>
      <c r="N409" s="18">
        <v>99.393939393939405</v>
      </c>
    </row>
    <row r="442" spans="14:15">
      <c r="N442" s="16" t="s">
        <v>165</v>
      </c>
      <c r="O442" s="18">
        <v>100</v>
      </c>
    </row>
    <row r="443" spans="14:15">
      <c r="N443" s="16" t="s">
        <v>182</v>
      </c>
      <c r="O443" s="18">
        <v>100</v>
      </c>
    </row>
    <row r="444" spans="14:15">
      <c r="N444" s="16" t="s">
        <v>201</v>
      </c>
      <c r="O444" s="18">
        <v>100</v>
      </c>
    </row>
    <row r="445" spans="14:15">
      <c r="N445" s="16" t="s">
        <v>142</v>
      </c>
      <c r="O445" s="18">
        <v>100</v>
      </c>
    </row>
    <row r="446" spans="14:15">
      <c r="N446" s="16" t="s">
        <v>205</v>
      </c>
      <c r="O446" s="18">
        <v>100</v>
      </c>
    </row>
    <row r="447" spans="14:15">
      <c r="N447" s="16" t="s">
        <v>173</v>
      </c>
      <c r="O447" s="18">
        <v>100</v>
      </c>
    </row>
    <row r="448" spans="14:15">
      <c r="N448" s="16" t="s">
        <v>208</v>
      </c>
      <c r="O448" s="18">
        <v>100</v>
      </c>
    </row>
    <row r="449" spans="14:15">
      <c r="N449" s="16" t="s">
        <v>135</v>
      </c>
      <c r="O449" s="18">
        <v>100</v>
      </c>
    </row>
    <row r="450" spans="14:15">
      <c r="N450" s="16" t="s">
        <v>210</v>
      </c>
      <c r="O450" s="18">
        <v>100</v>
      </c>
    </row>
    <row r="451" spans="14:15">
      <c r="N451" s="16" t="s">
        <v>191</v>
      </c>
      <c r="O451" s="18">
        <v>100</v>
      </c>
    </row>
    <row r="452" spans="14:15">
      <c r="N452" s="16" t="s">
        <v>196</v>
      </c>
      <c r="O452" s="18">
        <v>100</v>
      </c>
    </row>
    <row r="453" spans="14:15">
      <c r="N453" s="16" t="s">
        <v>184</v>
      </c>
      <c r="O453" s="18">
        <v>100</v>
      </c>
    </row>
    <row r="454" spans="14:15">
      <c r="N454" s="16" t="s">
        <v>202</v>
      </c>
      <c r="O454" s="18">
        <v>100</v>
      </c>
    </row>
    <row r="455" spans="14:15">
      <c r="N455" s="16" t="s">
        <v>137</v>
      </c>
      <c r="O455" s="18">
        <v>100</v>
      </c>
    </row>
    <row r="456" spans="14:15">
      <c r="N456" s="16" t="s">
        <v>125</v>
      </c>
      <c r="O456" s="18">
        <v>100</v>
      </c>
    </row>
    <row r="457" spans="14:15">
      <c r="N457" s="16" t="s">
        <v>124</v>
      </c>
      <c r="O457" s="18">
        <v>99.950738916256157</v>
      </c>
    </row>
    <row r="458" spans="14:15">
      <c r="N458" s="16" t="s">
        <v>119</v>
      </c>
      <c r="O458" s="18">
        <v>99.94736842105263</v>
      </c>
    </row>
    <row r="459" spans="14:15">
      <c r="N459" s="16" t="s">
        <v>127</v>
      </c>
      <c r="O459" s="18">
        <v>99.944211994421195</v>
      </c>
    </row>
    <row r="460" spans="14:15">
      <c r="N460" s="16" t="s">
        <v>141</v>
      </c>
      <c r="O460" s="18">
        <v>99.937402190923322</v>
      </c>
    </row>
    <row r="461" spans="14:15">
      <c r="N461" s="16" t="s">
        <v>204</v>
      </c>
      <c r="O461" s="18">
        <v>99.91935483870968</v>
      </c>
    </row>
    <row r="462" spans="14:15">
      <c r="N462" s="16" t="s">
        <v>179</v>
      </c>
      <c r="O462" s="18">
        <v>99.912126537785582</v>
      </c>
    </row>
    <row r="463" spans="14:15">
      <c r="N463" s="16" t="s">
        <v>194</v>
      </c>
      <c r="O463" s="18">
        <v>99.909909909909913</v>
      </c>
    </row>
    <row r="464" spans="14:15">
      <c r="N464" s="16" t="s">
        <v>162</v>
      </c>
      <c r="O464" s="18">
        <v>99.877149877149876</v>
      </c>
    </row>
    <row r="465" spans="14:15">
      <c r="N465" s="16" t="s">
        <v>131</v>
      </c>
      <c r="O465" s="18">
        <v>99.865067466266879</v>
      </c>
    </row>
    <row r="466" spans="14:15">
      <c r="N466" s="16" t="s">
        <v>117</v>
      </c>
      <c r="O466" s="18">
        <v>99.863945578231295</v>
      </c>
    </row>
    <row r="467" spans="14:15">
      <c r="N467" s="16" t="s">
        <v>180</v>
      </c>
      <c r="O467" s="18">
        <v>99.85130111524164</v>
      </c>
    </row>
    <row r="468" spans="14:15">
      <c r="N468" s="16" t="s">
        <v>159</v>
      </c>
      <c r="O468" s="18">
        <v>99.827089337175778</v>
      </c>
    </row>
    <row r="469" spans="14:15">
      <c r="N469" s="16" t="s">
        <v>212</v>
      </c>
      <c r="O469" s="18">
        <v>99.825327510917035</v>
      </c>
    </row>
    <row r="470" spans="14:15">
      <c r="N470" s="16" t="s">
        <v>158</v>
      </c>
      <c r="O470" s="18">
        <v>99.818181818181813</v>
      </c>
    </row>
    <row r="471" spans="14:15">
      <c r="N471" s="16" t="s">
        <v>175</v>
      </c>
      <c r="O471" s="18">
        <v>99.80085348506401</v>
      </c>
    </row>
    <row r="472" spans="14:15">
      <c r="N472" s="16" t="s">
        <v>143</v>
      </c>
      <c r="O472" s="18">
        <v>99.795221843003418</v>
      </c>
    </row>
    <row r="473" spans="14:15">
      <c r="N473" s="16" t="s">
        <v>121</v>
      </c>
      <c r="O473" s="18">
        <v>99.740437158469945</v>
      </c>
    </row>
    <row r="474" spans="14:15">
      <c r="N474" s="16" t="s">
        <v>200</v>
      </c>
      <c r="O474" s="18">
        <v>99.72</v>
      </c>
    </row>
    <row r="475" spans="14:15">
      <c r="N475" s="16" t="s">
        <v>187</v>
      </c>
      <c r="O475" s="18">
        <v>99.713193116634812</v>
      </c>
    </row>
    <row r="476" spans="14:15">
      <c r="N476" s="16" t="s">
        <v>120</v>
      </c>
      <c r="O476" s="18">
        <v>99.70779220779221</v>
      </c>
    </row>
    <row r="477" spans="14:15">
      <c r="N477" s="16" t="s">
        <v>147</v>
      </c>
      <c r="O477" s="18">
        <v>99.701986754966896</v>
      </c>
    </row>
    <row r="478" spans="14:15">
      <c r="N478" s="16" t="s">
        <v>178</v>
      </c>
      <c r="O478" s="18">
        <v>99.696132596685075</v>
      </c>
    </row>
    <row r="479" spans="14:15">
      <c r="N479" s="16" t="s">
        <v>183</v>
      </c>
      <c r="O479" s="18">
        <v>99.695121951219505</v>
      </c>
    </row>
    <row r="480" spans="14:15">
      <c r="N480" s="16" t="s">
        <v>174</v>
      </c>
      <c r="O480" s="18">
        <v>99.678899082568805</v>
      </c>
    </row>
    <row r="481" spans="14:15">
      <c r="N481" s="16" t="s">
        <v>152</v>
      </c>
      <c r="O481" s="18">
        <v>99.642857142857139</v>
      </c>
    </row>
    <row r="482" spans="14:15">
      <c r="N482" s="16" t="s">
        <v>209</v>
      </c>
      <c r="O482" s="18">
        <v>99.641255605381161</v>
      </c>
    </row>
    <row r="483" spans="14:15">
      <c r="N483" s="16" t="s">
        <v>126</v>
      </c>
      <c r="O483" s="18">
        <v>99.633333333333326</v>
      </c>
    </row>
    <row r="484" spans="14:15">
      <c r="N484" s="16" t="s">
        <v>149</v>
      </c>
      <c r="O484" s="18">
        <v>99.621212121212125</v>
      </c>
    </row>
    <row r="485" spans="14:15">
      <c r="N485" s="16" t="s">
        <v>144</v>
      </c>
      <c r="O485" s="18">
        <v>99.60280373831776</v>
      </c>
    </row>
    <row r="486" spans="14:15">
      <c r="N486" s="16" t="s">
        <v>164</v>
      </c>
      <c r="O486" s="18">
        <v>99.572649572649567</v>
      </c>
    </row>
    <row r="487" spans="14:15">
      <c r="N487" s="16" t="s">
        <v>169</v>
      </c>
      <c r="O487" s="18">
        <v>99.569892473118273</v>
      </c>
    </row>
    <row r="488" spans="14:15">
      <c r="N488" s="16" t="s">
        <v>136</v>
      </c>
      <c r="O488" s="18">
        <v>99.535864978902964</v>
      </c>
    </row>
    <row r="489" spans="14:15">
      <c r="N489" s="16" t="s">
        <v>192</v>
      </c>
      <c r="O489" s="18">
        <v>99.526813880126184</v>
      </c>
    </row>
    <row r="490" spans="14:15">
      <c r="N490" s="16" t="s">
        <v>148</v>
      </c>
      <c r="O490" s="18">
        <v>99.461538461538453</v>
      </c>
    </row>
    <row r="491" spans="14:15">
      <c r="N491" s="16" t="s">
        <v>166</v>
      </c>
      <c r="O491" s="18">
        <v>99.459459459459453</v>
      </c>
    </row>
  </sheetData>
  <sortState ref="A106:I201">
    <sortCondition descending="1" ref="D106:D201"/>
  </sortState>
  <mergeCells count="9">
    <mergeCell ref="L1:O1"/>
    <mergeCell ref="P1:S1"/>
    <mergeCell ref="T1:W1"/>
    <mergeCell ref="E1:H1"/>
    <mergeCell ref="A1:A3"/>
    <mergeCell ref="B1:B3"/>
    <mergeCell ref="C1:C3"/>
    <mergeCell ref="D1:D3"/>
    <mergeCell ref="I1:K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1ОиДинфоб (2)</vt:lpstr>
      <vt:lpstr>1ОиДинфоб</vt:lpstr>
      <vt:lpstr>2КомфУслНал</vt:lpstr>
      <vt:lpstr>2КомУслОц</vt:lpstr>
      <vt:lpstr>3УслДостИнвНал</vt:lpstr>
      <vt:lpstr>3УслДостИнвОц</vt:lpstr>
      <vt:lpstr>4ДобрВежл</vt:lpstr>
      <vt:lpstr>5УдовлУсл</vt:lpstr>
      <vt:lpstr>Интегр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Админ</cp:lastModifiedBy>
  <dcterms:created xsi:type="dcterms:W3CDTF">2020-11-30T08:45:25Z</dcterms:created>
  <dcterms:modified xsi:type="dcterms:W3CDTF">2021-01-27T02:30:06Z</dcterms:modified>
</cp:coreProperties>
</file>